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68" windowHeight="8928" tabRatio="932" activeTab="5"/>
  </bookViews>
  <sheets>
    <sheet name="ТИТУЛ" sheetId="1" r:id="rId1"/>
    <sheet name="БАЛАНС" sheetId="2" r:id="rId2"/>
    <sheet name="ПОЗАБАЛ РАХ" sheetId="3" r:id="rId3"/>
    <sheet name="F9" sheetId="4" r:id="rId4"/>
    <sheet name="ДОД_3" sheetId="5" r:id="rId5"/>
    <sheet name="F2 " sheetId="6" r:id="rId6"/>
  </sheets>
  <externalReferences>
    <externalReference r:id="rId9"/>
  </externalReferences>
  <definedNames>
    <definedName name="_xlnm.Print_Titles" localSheetId="5">'F2 '!$21:$21</definedName>
    <definedName name="_xlnm.Print_Area" localSheetId="5">'F2 '!$A$1:$J$92</definedName>
    <definedName name="_xlnm.Print_Area" localSheetId="3">'F9'!$A$1:$D$65</definedName>
    <definedName name="_xlnm.Print_Area" localSheetId="1">'БАЛАНС'!$A$1:$D$105</definedName>
    <definedName name="_xlnm.Print_Area" localSheetId="4">'ДОД_3'!$A$1:$H$42</definedName>
    <definedName name="_xlnm.Print_Area" localSheetId="2">'ПОЗАБАЛ РАХ'!$A$1:$F$27</definedName>
    <definedName name="_xlnm.Print_Area" localSheetId="0">'ТИТУЛ'!$A$1:$D$28</definedName>
  </definedNames>
  <calcPr fullCalcOnLoad="1"/>
</workbook>
</file>

<file path=xl/sharedStrings.xml><?xml version="1.0" encoding="utf-8"?>
<sst xmlns="http://schemas.openxmlformats.org/spreadsheetml/2006/main" count="1203" uniqueCount="493">
  <si>
    <t>С.В. Хоботня</t>
  </si>
  <si>
    <t>Л.П. Попова</t>
  </si>
  <si>
    <t>40</t>
  </si>
  <si>
    <t>221</t>
  </si>
  <si>
    <t>222</t>
  </si>
  <si>
    <t xml:space="preserve"> на  1 січня 2016 року</t>
  </si>
  <si>
    <t>за 2015 рік</t>
  </si>
  <si>
    <t>(ініціали, прізвище)</t>
  </si>
  <si>
    <r>
      <t>Установа</t>
    </r>
    <r>
      <rPr>
        <u val="single"/>
        <sz val="12"/>
        <rFont val="Times New Roman"/>
        <family val="1"/>
      </rPr>
      <t xml:space="preserve">_Департамент агропромислового розвитку Чернігівської ОДА_ </t>
    </r>
  </si>
  <si>
    <r>
      <t>Організаційно-правова форма господарювання</t>
    </r>
    <r>
      <rPr>
        <sz val="12"/>
        <rFont val="Times New Roman"/>
        <family val="1"/>
      </rPr>
      <t>_Орган державної влади_________</t>
    </r>
  </si>
  <si>
    <r>
      <t>Територія_м.Чернігів, проспект Миру,14</t>
    </r>
    <r>
      <rPr>
        <sz val="12"/>
        <rFont val="Times New Roman"/>
        <family val="1"/>
      </rPr>
      <t>______</t>
    </r>
    <r>
      <rPr>
        <u val="single"/>
        <sz val="12"/>
        <rFont val="Times New Roman"/>
        <family val="1"/>
      </rPr>
      <t xml:space="preserve">             </t>
    </r>
  </si>
  <si>
    <r>
      <t xml:space="preserve">Періодичність: </t>
    </r>
    <r>
      <rPr>
        <u val="single"/>
        <sz val="10"/>
        <rFont val="Times New Roman"/>
        <family val="1"/>
      </rPr>
      <t>річна</t>
    </r>
  </si>
  <si>
    <t>Зверніть увагу! В ячейки балансу, які зафарбовані жовтим кольором</t>
  </si>
  <si>
    <t>Розрахунки за окремими програмами</t>
  </si>
  <si>
    <t>440</t>
  </si>
  <si>
    <t>ІІІ. ДОХОДИ</t>
  </si>
  <si>
    <t xml:space="preserve">Доходи загального фонду </t>
  </si>
  <si>
    <t>450</t>
  </si>
  <si>
    <t xml:space="preserve">Доходи спеціального фонду </t>
  </si>
  <si>
    <t>460</t>
  </si>
  <si>
    <t>Інші видатки</t>
  </si>
  <si>
    <t>Видатки та надання кредитів загального фонду</t>
  </si>
  <si>
    <t>Видатки та надання кредитів спеціального фонду</t>
  </si>
  <si>
    <t xml:space="preserve">  Видатки  за іншими джерелами власних надходжень</t>
  </si>
  <si>
    <t xml:space="preserve">  Видатки за коштами, отриманими на виконання програм
соціально-економічного та культурного розвитку регіонів</t>
  </si>
  <si>
    <t xml:space="preserve">  Видатки та надання кредитів за іншими надходженнями
спеціального фонду</t>
  </si>
  <si>
    <t>06 "Передані (видані) активи відповідно до законодавства"</t>
  </si>
  <si>
    <t>08 "Бланки документів сувороЇ звітності"</t>
  </si>
  <si>
    <t>072 "Невідшкодовані нестачі і втрати від псування цінностей"</t>
  </si>
  <si>
    <t>61</t>
  </si>
  <si>
    <t>62</t>
  </si>
  <si>
    <t xml:space="preserve">    Накопичена амортизація</t>
  </si>
  <si>
    <t>Незавершені капітальні інвестиції в необоротні активи</t>
  </si>
  <si>
    <t>Витрати майбутніх періодів</t>
  </si>
  <si>
    <t>205</t>
  </si>
  <si>
    <t>305</t>
  </si>
  <si>
    <t>Інші витрати</t>
  </si>
  <si>
    <t xml:space="preserve">Капітал у дооцінках </t>
  </si>
  <si>
    <t>445</t>
  </si>
  <si>
    <t>Доходи майбутніх періодів</t>
  </si>
  <si>
    <t>465</t>
  </si>
  <si>
    <t>Інші доходи</t>
  </si>
  <si>
    <t>041 "Непередбачені  активи"</t>
  </si>
  <si>
    <t>04 "Непередбачені  активи  і
 зобов"язання"</t>
  </si>
  <si>
    <t>042 "Непередбачені зобов"язання"</t>
  </si>
  <si>
    <t>071 "Списана        дебіторська заборгованість"</t>
  </si>
  <si>
    <t>Разом (10+20+30+40+50+60+70)</t>
  </si>
  <si>
    <t xml:space="preserve">  Доходи за коштами, отриманими на виконання програм 
  соціально-економічного та культурного розвитку регіонів</t>
  </si>
  <si>
    <t>100</t>
  </si>
  <si>
    <t>30</t>
  </si>
  <si>
    <t>42</t>
  </si>
  <si>
    <t>60</t>
  </si>
  <si>
    <t>кошти,   що   отримують   бюджетні   установи    від  підприємств, організацій, фізичних осіб та від інших бюджетних установ для виконання цільових  заходів, у т.ч. заходів з відчуження для суспільних  потреб  земельних  ділянок  та  розміщеня  на   них  інших об'єктів нерухомого майна, що перебувають у приватній власності фізичних або юридичних осіб</t>
  </si>
  <si>
    <t xml:space="preserve">Міністерство аграрної політики та продовольства України; 795 Чернігівська облдержадміністрація </t>
  </si>
  <si>
    <t>"_12_" січня__ 2016 р</t>
  </si>
  <si>
    <t>Код та назва відомчої класифікації видатків та кредитування державного  бюджету_ 280_МАППУ,795 Чернігівська ОДА</t>
  </si>
  <si>
    <t>“12 ”_січня__2016 р.</t>
  </si>
  <si>
    <r>
      <t xml:space="preserve">Код та назва відомчої класифікації видатків та кредитування державного бюджету  </t>
    </r>
    <r>
      <rPr>
        <b/>
        <i/>
        <u val="single"/>
        <sz val="10"/>
        <rFont val="Times New Roman"/>
        <family val="1"/>
      </rPr>
      <t>280_МАППУ, 795 Чернігівська ОДА</t>
    </r>
  </si>
  <si>
    <t>"_12_" _січня   2016 p.</t>
  </si>
  <si>
    <r>
      <t xml:space="preserve">Періодичність: </t>
    </r>
    <r>
      <rPr>
        <u val="single"/>
        <sz val="9"/>
        <rFont val="Times New Roman"/>
        <family val="1"/>
      </rPr>
      <t>річна</t>
    </r>
  </si>
  <si>
    <t>470</t>
  </si>
  <si>
    <t>500</t>
  </si>
  <si>
    <t>600</t>
  </si>
  <si>
    <t xml:space="preserve">  Доходи за коштами, отриманими як плата за послуги </t>
  </si>
  <si>
    <t>461</t>
  </si>
  <si>
    <t xml:space="preserve">  Доходи за іншими джерелами власних надходжень</t>
  </si>
  <si>
    <t>462</t>
  </si>
  <si>
    <t xml:space="preserve">  Доходи за іншими надходженнями спеціального фонду</t>
  </si>
  <si>
    <t>463</t>
  </si>
  <si>
    <t>464</t>
  </si>
  <si>
    <t xml:space="preserve">                          </t>
  </si>
  <si>
    <t>70</t>
  </si>
  <si>
    <t>Заповнюйте баланс після форм.</t>
  </si>
  <si>
    <t>Зверніть увагу! В ячейки балансу, які зафарбовані</t>
  </si>
  <si>
    <t>жовтим кольором занесені формули, з допомогою  
переносяться дані з форм 5,6,9,15.</t>
  </si>
  <si>
    <t>яких переносяться дані з форм 5,6,9,15.</t>
  </si>
  <si>
    <t>242</t>
  </si>
  <si>
    <t>Керівник</t>
  </si>
  <si>
    <t xml:space="preserve">  Розрахунки з постачальниками, підрядниками за товари, роботи й послуги </t>
  </si>
  <si>
    <t>звітного року</t>
  </si>
  <si>
    <t>звітного періоду
 (року)</t>
  </si>
  <si>
    <t>за КОПФГ</t>
  </si>
  <si>
    <t>800</t>
  </si>
  <si>
    <t>41</t>
  </si>
  <si>
    <t>Надходження</t>
  </si>
  <si>
    <t>Одиниця виміру: грн.коп.</t>
  </si>
  <si>
    <t xml:space="preserve">Фонд у малоцінних та швидкозношуваних предметах </t>
  </si>
  <si>
    <t>340</t>
  </si>
  <si>
    <t>350</t>
  </si>
  <si>
    <t>360</t>
  </si>
  <si>
    <t>370</t>
  </si>
  <si>
    <t>Розрахунки за операціями з внутрівідомчої передачі запасів</t>
  </si>
  <si>
    <t>до     Порядку    складання фінансової, бюджетної та іншої звітності розпорядниками  та  одержувачами бюджетних коштів (пункт 2.1)</t>
  </si>
  <si>
    <t>проставлені формули для занесен-ня даних з дод.18</t>
  </si>
  <si>
    <t>07 "Списані активи та зобов"язання"</t>
  </si>
  <si>
    <t>Одиниця виміру______грн.коп.</t>
  </si>
  <si>
    <t>700</t>
  </si>
  <si>
    <t>Отримано залишок</t>
  </si>
  <si>
    <t xml:space="preserve">  Рахунки в іноземній валюті</t>
  </si>
  <si>
    <t>243</t>
  </si>
  <si>
    <t xml:space="preserve">  Інші поточні рахунки </t>
  </si>
  <si>
    <t>244</t>
  </si>
  <si>
    <t>Рахунки в казначействі загального фонду</t>
  </si>
  <si>
    <t>250</t>
  </si>
  <si>
    <r>
      <t>Періодичність</t>
    </r>
    <r>
      <rPr>
        <b/>
        <sz val="11"/>
        <color indexed="8"/>
        <rFont val="Times New Roman"/>
        <family val="1"/>
      </rPr>
      <t>: квартальна</t>
    </r>
    <r>
      <rPr>
        <b/>
        <u val="single"/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річна</t>
    </r>
  </si>
  <si>
    <t>21</t>
  </si>
  <si>
    <t>22</t>
  </si>
  <si>
    <t>23</t>
  </si>
  <si>
    <t>31</t>
  </si>
  <si>
    <t>32</t>
  </si>
  <si>
    <t>Показники</t>
  </si>
  <si>
    <t>х</t>
  </si>
  <si>
    <t>Ряд.280,гр.4=0</t>
  </si>
  <si>
    <t xml:space="preserve">                                                     Звіт </t>
  </si>
  <si>
    <t xml:space="preserve">                                   Додаток 2 
до Порядку  складання  фінансової, бюджетної та іншої
звітності розпорядниками   та   одержувачами бюджетних
коштів (абзац третій підпункту 2.1.1 пункту 2.1)  </t>
  </si>
  <si>
    <t>про результати фінансової діяльності  (Форма № 9д)</t>
  </si>
  <si>
    <t xml:space="preserve">                           Коди</t>
  </si>
  <si>
    <t>Код та назва типової відомчої класифікації видатків та кредитування місцевих бюджетів____________________________</t>
  </si>
  <si>
    <t>За попередній 
звітний рік</t>
  </si>
  <si>
    <t>За звітний
 рік</t>
  </si>
  <si>
    <t>Загальний фонд</t>
  </si>
  <si>
    <t>Отримані доходи</t>
  </si>
  <si>
    <t xml:space="preserve">Видатки та надання кредитів </t>
  </si>
  <si>
    <t xml:space="preserve">         з них: 
         поточні</t>
  </si>
  <si>
    <t xml:space="preserve">         капітальні</t>
  </si>
  <si>
    <t xml:space="preserve">         надання кредитів</t>
  </si>
  <si>
    <t xml:space="preserve">Списані недостачі </t>
  </si>
  <si>
    <t>Списана  заборгованість (+;-)</t>
  </si>
  <si>
    <t xml:space="preserve">        у тому числі: 
        дебіторська </t>
  </si>
  <si>
    <t xml:space="preserve">        кредиторська</t>
  </si>
  <si>
    <t>Результат переоцінок (+;-)</t>
  </si>
  <si>
    <t xml:space="preserve">        у тому числі:
        уцінка</t>
  </si>
  <si>
    <t>51</t>
  </si>
  <si>
    <t xml:space="preserve">        дооцінка</t>
  </si>
  <si>
    <t>52</t>
  </si>
  <si>
    <t>Фінансовий результат за загальним фондом (профіцит "+"; дефіцит "-")</t>
  </si>
  <si>
    <t>Продовження додатка 2</t>
  </si>
  <si>
    <t>Спеціальний фонд</t>
  </si>
  <si>
    <t xml:space="preserve"> Отримані доходи </t>
  </si>
  <si>
    <t xml:space="preserve">   Плата за послуги, що надаються бюджетними    
   установами згідно із законодавством</t>
  </si>
  <si>
    <t xml:space="preserve">      у тому числі:     
      плата за послуги, що надаються бюджетними установами згідно з їх 
основною діяльністю</t>
  </si>
  <si>
    <t xml:space="preserve">     надходження бюджетних установ від додаткової (господарської) діяльності</t>
  </si>
  <si>
    <t xml:space="preserve">     плата за оренду майна бюджетних установ</t>
  </si>
  <si>
    <t>113</t>
  </si>
  <si>
    <t xml:space="preserve">     надходження бюджетних установ від реалізації в установленому   
     порядку майна (крім нерухомого майна)</t>
  </si>
  <si>
    <t>114</t>
  </si>
  <si>
    <t xml:space="preserve">  Інші джерела власних надходжень бюджетних установ</t>
  </si>
  <si>
    <t xml:space="preserve">     в тому числі:
     благодійні внески, гранти та дарунки</t>
  </si>
  <si>
    <t xml:space="preserve">     кошти,  що отримують  бюджетні  установи  від  підприємств, організацій, 
     фізичних  осіб та  від  інших бюджетних установ  для  виконання цільових  
     заходів,  у  тому   числі   заходів   з   відчуження  для   суспільних   потреб  
     земе</t>
  </si>
  <si>
    <t xml:space="preserve">     кошти,  що отримують вищі  та професійно-технічні навчальні заклади від  
     розміщення  на  депозитах тимчасово  вільних   бюджетних  коштів, отри-
     маних  за  надання  платних послуг,  якщо таким закладам законом надано 
     відповідне право</t>
  </si>
  <si>
    <t>123</t>
  </si>
  <si>
    <t xml:space="preserve">  Інші  надходження спеціального фонду</t>
  </si>
  <si>
    <t xml:space="preserve">  Надходження коштів на виконання програм соціально-
  економічного та культурного розвитку регіонів</t>
  </si>
  <si>
    <t xml:space="preserve">  Надходження позик міжнародних фінансових організацій</t>
  </si>
  <si>
    <t xml:space="preserve">  Перераховано залишок</t>
  </si>
  <si>
    <t xml:space="preserve">  Отримано залишок</t>
  </si>
  <si>
    <t xml:space="preserve">          з них : 
         поточні   </t>
  </si>
  <si>
    <t>401</t>
  </si>
  <si>
    <t>402</t>
  </si>
  <si>
    <t>403</t>
  </si>
  <si>
    <t xml:space="preserve">        у тому числі: 
        дебіторська</t>
  </si>
  <si>
    <t>601</t>
  </si>
  <si>
    <t>602</t>
  </si>
  <si>
    <t>701</t>
  </si>
  <si>
    <t>702</t>
  </si>
  <si>
    <t>Фінансовий   результат   за   спеціальним   фондом  (профіцит "+"; дефіцит "-")</t>
  </si>
  <si>
    <t>900</t>
  </si>
  <si>
    <t xml:space="preserve">Керівник установи                                            ________________                      </t>
  </si>
  <si>
    <t xml:space="preserve">                                                                                                 (підпис)      </t>
  </si>
  <si>
    <t xml:space="preserve">Головний бухгалтер                                          ________________                     </t>
  </si>
  <si>
    <t xml:space="preserve">Додаток 3
до Порядку  складання  фінансової, бюджетної та іншої звітності розпорядниками та одержувачами бюджетних коштів в  (абзац   четвертий   підпункту   2.1.1 пункту 2.1)  </t>
  </si>
  <si>
    <t xml:space="preserve"> про рух грошових коштів</t>
  </si>
  <si>
    <t>_________________________</t>
  </si>
  <si>
    <t xml:space="preserve">                       </t>
  </si>
  <si>
    <t>___________________________</t>
  </si>
  <si>
    <t>Рахунки в казначействі спеціального фонду</t>
  </si>
  <si>
    <t>260</t>
  </si>
  <si>
    <t xml:space="preserve">  Спеціальні реєстраційні рахунки для обліку коштів,   отриманих як плата за послуги</t>
  </si>
  <si>
    <t>261</t>
  </si>
  <si>
    <t xml:space="preserve">  Спеціальні реєстраційні рахунки для обліку коштів, отриманих за іншими джерелами власних надходжень</t>
  </si>
  <si>
    <t>262</t>
  </si>
  <si>
    <t xml:space="preserve">  Спеціальні реєстраційні рахунки для обліку інших надходжень спеціального фонду</t>
  </si>
  <si>
    <t>263</t>
  </si>
  <si>
    <t>Інші рахунки в казначействі</t>
  </si>
  <si>
    <t>270</t>
  </si>
  <si>
    <t xml:space="preserve">Показники
</t>
  </si>
  <si>
    <t>Код рядка</t>
  </si>
  <si>
    <t>Головний бухгалтер</t>
  </si>
  <si>
    <t>Коди</t>
  </si>
  <si>
    <t>Код
 рядка</t>
  </si>
  <si>
    <t xml:space="preserve">  Розрахунки із страхування  </t>
  </si>
  <si>
    <t>424</t>
  </si>
  <si>
    <t>425</t>
  </si>
  <si>
    <t xml:space="preserve">  Розрахунки зі стипендіатами </t>
  </si>
  <si>
    <t>426</t>
  </si>
  <si>
    <t>427</t>
  </si>
  <si>
    <t xml:space="preserve">  Розрахунки за депозитними сумами</t>
  </si>
  <si>
    <t>428</t>
  </si>
  <si>
    <t>429</t>
  </si>
  <si>
    <t>430</t>
  </si>
  <si>
    <t>РОЗШИФРУВАННЯ ПОЗАБАЛАНСОВИХ РАХУНКІВ</t>
  </si>
  <si>
    <t>Код та назва типової відомчої класифікації видатків та кредитування місцевих  бюджетів________________</t>
  </si>
  <si>
    <t>Залишок на
початок звітного року</t>
  </si>
  <si>
    <t xml:space="preserve">Перераховано 
залишок </t>
  </si>
  <si>
    <t>Надходження 
за звітний
 рік</t>
  </si>
  <si>
    <t xml:space="preserve">Касові видатки (перераховано з інших рахунків)
 за звітний рік
</t>
  </si>
  <si>
    <t>Залишок на
 кінець звітного року</t>
  </si>
  <si>
    <t xml:space="preserve"> Загальний фонд - усього</t>
  </si>
  <si>
    <t xml:space="preserve"> у тому числі:
 рахунки в органах Державної казначейської  
 служби України</t>
  </si>
  <si>
    <t>101</t>
  </si>
  <si>
    <t xml:space="preserve"> рахунки в установах банків</t>
  </si>
  <si>
    <t>102</t>
  </si>
  <si>
    <t xml:space="preserve"> Спеціальний фонд – усього:</t>
  </si>
  <si>
    <t>201</t>
  </si>
  <si>
    <t>202</t>
  </si>
  <si>
    <t xml:space="preserve"> Власні надходження бюджетних установ–  
 перша група</t>
  </si>
  <si>
    <t xml:space="preserve"> в тому числі:
за послуги,що надаються бюджетними 
установами згідно з їх основною діяльністю</t>
  </si>
  <si>
    <t>211</t>
  </si>
  <si>
    <t>надходження бюджетних установ від додаткової (господарської) діяльності</t>
  </si>
  <si>
    <t>212</t>
  </si>
  <si>
    <t>плата за оренду майна бюджетних установ</t>
  </si>
  <si>
    <t>213</t>
  </si>
  <si>
    <t>надходження бюджетних установ від реалізації в установленому порядку майна (крім нерухомого майна)</t>
  </si>
  <si>
    <t>214</t>
  </si>
  <si>
    <t xml:space="preserve"> Власні надходження бюджетних установ – 
 друга група</t>
  </si>
  <si>
    <t>в тому числі:
благодійні внески, гранти та дарунки</t>
  </si>
  <si>
    <t>кошти,що отримують вищі та професійно-технічні навчальні  заклади  від  розміщення  на  депозитах тимчасово вільних бюджетних коштів, отриманих за надання платних послуг, якщо таким закладам законом надано відповідне право</t>
  </si>
  <si>
    <t>223</t>
  </si>
  <si>
    <t>Інші надходження спеціального фонду (крім власних)</t>
  </si>
  <si>
    <t>Кошти міжнародних фінансових організацій</t>
  </si>
  <si>
    <t xml:space="preserve"> Інші рахунки: </t>
  </si>
  <si>
    <t>в органах Державної казначейської служби України</t>
  </si>
  <si>
    <t xml:space="preserve"> в установах банків</t>
  </si>
  <si>
    <t xml:space="preserve"> Усього (100+200+300)</t>
  </si>
  <si>
    <t>* За коштами державного бюджету</t>
  </si>
  <si>
    <r>
      <t>Кошти, отримані  на виконання програм соціально-економічного та культурного розвитку регіонів</t>
    </r>
    <r>
      <rPr>
        <sz val="9"/>
        <color indexed="8"/>
        <rFont val="Times New Roman"/>
        <family val="1"/>
      </rPr>
      <t>*</t>
    </r>
  </si>
  <si>
    <r>
      <t>Код відомчої класифікації видатків та кредитування державного бюджету__</t>
    </r>
    <r>
      <rPr>
        <u val="single"/>
        <sz val="11"/>
        <rFont val="Times New Roman"/>
        <family val="1"/>
      </rPr>
      <t>280____</t>
    </r>
    <r>
      <rPr>
        <b/>
        <sz val="11"/>
        <rFont val="Times New Roman"/>
        <family val="1"/>
      </rPr>
      <t xml:space="preserve">__ </t>
    </r>
  </si>
  <si>
    <t xml:space="preserve">за КОПФГ </t>
  </si>
  <si>
    <t>Залишок на початок звітного року</t>
  </si>
  <si>
    <t>Залишок на кінець звітного періоду (року)</t>
  </si>
  <si>
    <t>(підпис)</t>
  </si>
  <si>
    <t>50</t>
  </si>
  <si>
    <t>90</t>
  </si>
  <si>
    <t>304</t>
  </si>
  <si>
    <t xml:space="preserve">  Видатки за коштами, отриманими як плата за послуги </t>
  </si>
  <si>
    <t>301</t>
  </si>
  <si>
    <t>302</t>
  </si>
  <si>
    <t>303</t>
  </si>
  <si>
    <t>310</t>
  </si>
  <si>
    <t>На початок</t>
  </si>
  <si>
    <t>ПАСИВ</t>
  </si>
  <si>
    <t>І. ВЛАСНИЙ КАПІТАЛ</t>
  </si>
  <si>
    <t>ІІ. ЗОБОВ’ЯЗАННЯ</t>
  </si>
  <si>
    <t>(ініціали і прізвище)</t>
  </si>
  <si>
    <t>145</t>
  </si>
  <si>
    <t xml:space="preserve">  Спеціальні реєстраційні рахунки для обліку коштів, отрима-нних  на виконання програм соціально-економічного та культурного розвитку регіонів</t>
  </si>
  <si>
    <t>264</t>
  </si>
  <si>
    <t xml:space="preserve">Поточна заборгованість за довгостроковими зобов’язаннями  </t>
  </si>
  <si>
    <t>Код та назва типової відомчої класифікації видатків та кредитування  місцевих бюджетів _____</t>
  </si>
  <si>
    <t>20</t>
  </si>
  <si>
    <t>Керівник установи</t>
  </si>
  <si>
    <t>БАЛАНС</t>
  </si>
  <si>
    <t xml:space="preserve">     </t>
  </si>
  <si>
    <t>за ЄДРПОУ</t>
  </si>
  <si>
    <t xml:space="preserve">  </t>
  </si>
  <si>
    <t>АКТИВ</t>
  </si>
  <si>
    <t xml:space="preserve">Код </t>
  </si>
  <si>
    <t xml:space="preserve">На початок </t>
  </si>
  <si>
    <t xml:space="preserve">На кінець </t>
  </si>
  <si>
    <t>рядка</t>
  </si>
  <si>
    <t>І. НЕОБОРОТНІ АКТИВИ</t>
  </si>
  <si>
    <t xml:space="preserve">Нематеріальні активи </t>
  </si>
  <si>
    <t>110</t>
  </si>
  <si>
    <t>111</t>
  </si>
  <si>
    <t>112</t>
  </si>
  <si>
    <t xml:space="preserve">Основні засоби </t>
  </si>
  <si>
    <t>120</t>
  </si>
  <si>
    <t>121</t>
  </si>
  <si>
    <t>122</t>
  </si>
  <si>
    <t xml:space="preserve">Інші необоротні матеріальні активи </t>
  </si>
  <si>
    <t>130</t>
  </si>
  <si>
    <t xml:space="preserve">Короткострокові позики </t>
  </si>
  <si>
    <t>390</t>
  </si>
  <si>
    <t>за КОАТУУ</t>
  </si>
  <si>
    <t xml:space="preserve">Фонд у необоротних активах </t>
  </si>
  <si>
    <t>330</t>
  </si>
  <si>
    <t>-</t>
  </si>
  <si>
    <t xml:space="preserve">    Балансова (залишкова) вартість </t>
  </si>
  <si>
    <t xml:space="preserve">    Первісна (переоцінена)  вартість</t>
  </si>
  <si>
    <t xml:space="preserve">    Знос </t>
  </si>
  <si>
    <t xml:space="preserve">    Знос  </t>
  </si>
  <si>
    <t>Довгострокові фінансові інвестиції</t>
  </si>
  <si>
    <t xml:space="preserve">    Грошові документи</t>
  </si>
  <si>
    <t xml:space="preserve">    Грошові кошти в дорозі  </t>
  </si>
  <si>
    <t>285</t>
  </si>
  <si>
    <t>Поточні фінансові інвестиції</t>
  </si>
  <si>
    <t xml:space="preserve">Результат виконання кошторису за загальним фондом </t>
  </si>
  <si>
    <t>Фонд у фінансових інвестиціях</t>
  </si>
  <si>
    <t>345</t>
  </si>
  <si>
    <t xml:space="preserve">Результат виконання кошторису за спеціальним фондом </t>
  </si>
  <si>
    <t xml:space="preserve">  Розрахунки із податків і зборів </t>
  </si>
  <si>
    <t>02" Активи на відповідальному 
 зберіганні"</t>
  </si>
  <si>
    <t>200</t>
  </si>
  <si>
    <t xml:space="preserve">Короткострокові векселі одержані </t>
  </si>
  <si>
    <t>210</t>
  </si>
  <si>
    <t xml:space="preserve">Інші кошти  </t>
  </si>
  <si>
    <t>220</t>
  </si>
  <si>
    <t>230</t>
  </si>
  <si>
    <t>Рахунки в банках</t>
  </si>
  <si>
    <t>240</t>
  </si>
  <si>
    <t xml:space="preserve">  Рахунки загального фонду </t>
  </si>
  <si>
    <t>241</t>
  </si>
  <si>
    <t xml:space="preserve">  Рахунки спеціального фонду </t>
  </si>
  <si>
    <t>131</t>
  </si>
  <si>
    <t>132</t>
  </si>
  <si>
    <t>140</t>
  </si>
  <si>
    <t>ІІ. ОБОРОТНІ АКТИВИ</t>
  </si>
  <si>
    <t>x</t>
  </si>
  <si>
    <t xml:space="preserve">Матеріали і продукти харчування </t>
  </si>
  <si>
    <t>150</t>
  </si>
  <si>
    <t>Малоцінні та швидкозношувані предмети</t>
  </si>
  <si>
    <t>160</t>
  </si>
  <si>
    <t>Інші запаси</t>
  </si>
  <si>
    <t>170</t>
  </si>
  <si>
    <t>Дебіторська заборгованість</t>
  </si>
  <si>
    <t>180</t>
  </si>
  <si>
    <t>181</t>
  </si>
  <si>
    <t>182</t>
  </si>
  <si>
    <t xml:space="preserve">  Розрахунки із страхування </t>
  </si>
  <si>
    <t>183</t>
  </si>
  <si>
    <t xml:space="preserve">  Розрахунки з відшкодування завданих збитків </t>
  </si>
  <si>
    <t>184</t>
  </si>
  <si>
    <t xml:space="preserve">  Розрахунки за спеціальними видами платежів </t>
  </si>
  <si>
    <t>185</t>
  </si>
  <si>
    <t xml:space="preserve">  Розрахунки з підзвітними особами </t>
  </si>
  <si>
    <t>186</t>
  </si>
  <si>
    <t xml:space="preserve">  Розрахунки за іншими операціями </t>
  </si>
  <si>
    <t>187</t>
  </si>
  <si>
    <t>190</t>
  </si>
  <si>
    <t xml:space="preserve">Каса </t>
  </si>
  <si>
    <t>280</t>
  </si>
  <si>
    <t>ІІІ. ВИТРАТИ</t>
  </si>
  <si>
    <t>290</t>
  </si>
  <si>
    <t>300</t>
  </si>
  <si>
    <t xml:space="preserve"> Додаток 1        </t>
  </si>
  <si>
    <t xml:space="preserve">  Розрахунки із заробітної плати та інших валют</t>
  </si>
  <si>
    <t>01 "Орендовані необоротні активи"</t>
  </si>
  <si>
    <t>05 "Гарантії та забезпечення"</t>
  </si>
  <si>
    <t xml:space="preserve">Довгострокові зобов’язання  </t>
  </si>
  <si>
    <t>380</t>
  </si>
  <si>
    <t>Назва рахунку позабалансового обліку</t>
  </si>
  <si>
    <t>Вибуття</t>
  </si>
  <si>
    <t>сума</t>
  </si>
  <si>
    <t>10</t>
  </si>
  <si>
    <t>Довідка</t>
  </si>
  <si>
    <t>400</t>
  </si>
  <si>
    <t>Короткострокові векселі видані</t>
  </si>
  <si>
    <t>410</t>
  </si>
  <si>
    <t>Кредиторська заборгованість</t>
  </si>
  <si>
    <t>420</t>
  </si>
  <si>
    <t>421</t>
  </si>
  <si>
    <t xml:space="preserve">  Розрахунки за спеціальними видами платежів  </t>
  </si>
  <si>
    <t>422</t>
  </si>
  <si>
    <t>423</t>
  </si>
  <si>
    <t>БАЛАНС  (Форма № 1)</t>
  </si>
  <si>
    <t>7410136300</t>
  </si>
  <si>
    <t xml:space="preserve">  за ЄДРПОУ00733702</t>
  </si>
  <si>
    <t xml:space="preserve">  за КОАТУУ 7410136300</t>
  </si>
  <si>
    <t xml:space="preserve">  за  КОПФГ 410 </t>
  </si>
  <si>
    <t>Установа Департамент АПР Чернігівської ОДА__________________________</t>
  </si>
  <si>
    <t>Територія м.Чернігів проспект Миру,14___________________________________________________________________________</t>
  </si>
  <si>
    <t>Організаційно-правова форма господарювання_Орган державної влади____________________</t>
  </si>
  <si>
    <t>00733702</t>
  </si>
  <si>
    <r>
      <t>Установа Департамент АПР Чернігівської ОДА__________</t>
    </r>
    <r>
      <rPr>
        <u val="single"/>
        <sz val="12"/>
        <rFont val="Times New Roman"/>
        <family val="1"/>
      </rPr>
      <t xml:space="preserve">          </t>
    </r>
  </si>
  <si>
    <t>Територія м.Чернігів, проспект Миру,14________</t>
  </si>
  <si>
    <t>Організаційно-правова форма господарювання_Орган державної влади___</t>
  </si>
  <si>
    <t>Звіт</t>
  </si>
  <si>
    <t xml:space="preserve">Додаток 4
до Порядку  складання  фінансової, бюджетної та іншої звітності розпорядниками   та   одержувачами 
бюджетних коштів </t>
  </si>
  <si>
    <t>Установа: Департамент агропромислового розвитку Чернігівської облдержадміністрації__</t>
  </si>
  <si>
    <t xml:space="preserve">     за ЄДРПОУ</t>
  </si>
  <si>
    <t>Територія_м. Чернігів, проспект Миру,14________________________</t>
  </si>
  <si>
    <t xml:space="preserve">     за КОАТУУ</t>
  </si>
  <si>
    <t>Організаційно_правова форма господарювання: Орган державної влади_______________________________________________</t>
  </si>
  <si>
    <t xml:space="preserve">     за КОПФГ</t>
  </si>
  <si>
    <t>Код та назва типової відомчої класифікації видатків та кредитування місцевих бюджетів____________________________________________________________________________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</si>
  <si>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/Тимчасової класифікації видатків та кредитування для бюджетів місцевого самоврядуванн</t>
  </si>
  <si>
    <t>КЕКВ та/або ККК</t>
  </si>
  <si>
    <r>
      <t>Затверджено
на звітний 
рік</t>
    </r>
  </si>
  <si>
    <t>Затверджено
на звітний 
період (рік) 1</t>
  </si>
  <si>
    <t>Залишок на
 початок
 звітного року</t>
  </si>
  <si>
    <t>Надійшло
 коштів за 
звітний
 період (рік)</t>
  </si>
  <si>
    <t>Касові
за звітний
 період (рік)</t>
  </si>
  <si>
    <t>Фактичні
 за звітний
 період (рік)</t>
  </si>
  <si>
    <t>Залишок 
на кінець
 звітного 
періоду (року)</t>
  </si>
  <si>
    <t xml:space="preserve">Видатки та надання кредитів - усього </t>
  </si>
  <si>
    <t>010</t>
  </si>
  <si>
    <t>020</t>
  </si>
  <si>
    <t>Оплата праці і нарахування на заробітну плату</t>
  </si>
  <si>
    <t>030</t>
  </si>
  <si>
    <t>Оплата праці</t>
  </si>
  <si>
    <t>040</t>
  </si>
  <si>
    <t xml:space="preserve">   Заробітна плата</t>
  </si>
  <si>
    <t>050</t>
  </si>
  <si>
    <t xml:space="preserve">   Грошове забезпечення 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</si>
  <si>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</si>
  <si>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</si>
  <si>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</si>
  <si>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</si>
  <si>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</si>
  <si>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 xml:space="preserve"> Предмети, матеріали, обладнання та інвентар</t>
  </si>
  <si>
    <t>090</t>
  </si>
  <si>
    <t xml:space="preserve"> Медикаменти та перев’язувальні матеріали</t>
  </si>
  <si>
    <t xml:space="preserve"> Продукти харчування</t>
  </si>
  <si>
    <t xml:space="preserve"> Оплата послуг (крім комунальних)</t>
  </si>
  <si>
    <t xml:space="preserve"> Видатки на відрядження</t>
  </si>
  <si>
    <t xml:space="preserve"> Видатки та заходи спеціального призначення</t>
  </si>
  <si>
    <t xml:space="preserve"> Оплата комунальних послуг та енергоносіїв  </t>
  </si>
  <si>
    <t xml:space="preserve">    Оплата теплопостачання</t>
  </si>
  <si>
    <t xml:space="preserve">    Оплата водопостачання і водовідведення</t>
  </si>
  <si>
    <t xml:space="preserve">    Оплата електроенергії</t>
  </si>
  <si>
    <t xml:space="preserve">    Оплата природного газу</t>
  </si>
  <si>
    <t xml:space="preserve">    Оплата інших енергоносіїв</t>
  </si>
  <si>
    <t xml:space="preserve"> Дослідження і розробки, окремі заходи по реалізації  
державних (регіональних) програм</t>
  </si>
  <si>
    <t xml:space="preserve">  Дослідження і розробки, окремі заходи розвитку  по реалізації  
  державних (регіональних) програм</t>
  </si>
  <si>
    <t xml:space="preserve">  Окремі заходи по реалізації державних (регіональних) програм, невіднесені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</si>
  <si>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</si>
  <si>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</si>
  <si>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</si>
  <si>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</si>
  <si>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</si>
  <si>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</si>
  <si>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</si>
  <si>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</si>
  <si>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</si>
  <si>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320</t>
  </si>
  <si>
    <t>Стипендії</t>
  </si>
  <si>
    <t xml:space="preserve">Інші виплати населенню  </t>
  </si>
  <si>
    <t>Інші поточні видатки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</si>
  <si>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</si>
  <si>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</si>
  <si>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</si>
  <si>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</si>
  <si>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 Капітальне будівництво (придбання) житла</t>
  </si>
  <si>
    <t xml:space="preserve">  Капітальне будівництво (придбання) інших об'єктів</t>
  </si>
  <si>
    <t>Капітальний ремонт</t>
  </si>
  <si>
    <t xml:space="preserve">  Капітальний ремонт  житлового фонду (приміщень)</t>
  </si>
  <si>
    <t xml:space="preserve">  Капітальний ремонт  інших об’єктів </t>
  </si>
  <si>
    <t>Реконструкція та реставрація</t>
  </si>
  <si>
    <t xml:space="preserve">   Реконструкція  житлового фонду (приміщень)</t>
  </si>
  <si>
    <t xml:space="preserve">   Реконструкція та реставрація інших об'єктів</t>
  </si>
  <si>
    <t xml:space="preserve">   Реставрація пам'яток культури, історії та архітектури</t>
  </si>
  <si>
    <t>480</t>
  </si>
  <si>
    <t>Створення державних запасів і резервів</t>
  </si>
  <si>
    <t>490</t>
  </si>
  <si>
    <t>Придбання землі та нематеріальних активів</t>
  </si>
  <si>
    <t>Капітальні трансферти</t>
  </si>
  <si>
    <t>510</t>
  </si>
  <si>
    <t>520</t>
  </si>
  <si>
    <t>Капітальні трансферти органам державного управління інших рівнів</t>
  </si>
  <si>
    <t>530</t>
  </si>
  <si>
    <t>Капітальні трансферти урядам іноземних держав та міжнарод-ним організаціям</t>
  </si>
  <si>
    <t>540</t>
  </si>
  <si>
    <t>Капітальні трансферти населенню</t>
  </si>
  <si>
    <t>550</t>
  </si>
  <si>
    <t>Внутрішнє кредитування</t>
  </si>
  <si>
    <t>560</t>
  </si>
  <si>
    <t>Надання внутрішніх кредитів</t>
  </si>
  <si>
    <t>570</t>
  </si>
  <si>
    <t xml:space="preserve">  Надання  кредитів органам державного управління інших  рівнів</t>
  </si>
  <si>
    <t>580</t>
  </si>
  <si>
    <t xml:space="preserve">  Надання кредитів підприємствам, установам, організаціям</t>
  </si>
  <si>
    <t>590</t>
  </si>
  <si>
    <t xml:space="preserve">  Надання інших внутрішніх кредитів</t>
  </si>
  <si>
    <t>Зовнішнє кредитування</t>
  </si>
  <si>
    <t>610</t>
  </si>
  <si>
    <t>Надання зовнішніх кредитів</t>
  </si>
  <si>
    <t>620</t>
  </si>
  <si>
    <t>630</t>
  </si>
  <si>
    <t>Нерозподілені видатки</t>
  </si>
  <si>
    <t>640</t>
  </si>
  <si>
    <t xml:space="preserve">  Керівник                                                    </t>
  </si>
  <si>
    <t xml:space="preserve">                                                                                                            </t>
  </si>
  <si>
    <t xml:space="preserve">  Головний бухгалтер                               </t>
  </si>
  <si>
    <t xml:space="preserve">                                                                        </t>
  </si>
  <si>
    <t xml:space="preserve">  "_____" січня_  2016 р.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</si>
  <si>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</si>
  <si>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Періодичність:  квартальна</t>
    </r>
    <r>
      <rPr>
        <u val="single"/>
        <sz val="11"/>
        <rFont val="Times New Roman"/>
        <family val="1"/>
      </rPr>
      <t>, річна</t>
    </r>
  </si>
  <si>
    <r>
      <t>Одиниця виміру___________</t>
    </r>
    <r>
      <rPr>
        <i/>
        <sz val="11"/>
        <rFont val="Times New Roman"/>
        <family val="1"/>
      </rPr>
      <t>грн.коп.</t>
    </r>
  </si>
  <si>
    <r>
      <t>у тому числі</t>
    </r>
    <r>
      <rPr>
        <b/>
        <sz val="12"/>
        <color indexed="8"/>
        <rFont val="Times New Roman"/>
        <family val="1"/>
      </rPr>
      <t xml:space="preserve">:
</t>
    </r>
    <r>
      <rPr>
        <b/>
        <sz val="13"/>
        <color indexed="8"/>
        <rFont val="Times New Roman"/>
        <family val="1"/>
      </rPr>
      <t>Поточні  видатки</t>
    </r>
  </si>
  <si>
    <r>
      <t>Капітальні трансферти підпри</t>
    </r>
    <r>
      <rPr>
        <i/>
        <sz val="13"/>
        <color indexed="8"/>
        <rFont val="Times New Roman"/>
        <family val="1"/>
      </rPr>
      <t>ємствам (установам, організаціям)</t>
    </r>
  </si>
  <si>
    <t>Код та назва відомчої класифікації видатків та кредитування державного бюджету___795 Чернігівська обласна державна адміністрація</t>
  </si>
  <si>
    <t xml:space="preserve">Код та назва програмної класифікації видатків та кредитування державного бюджету___________________ </t>
  </si>
  <si>
    <r>
      <t>про надходження та використання коштів загального фонду (форма №</t>
    </r>
    <r>
      <rPr>
        <b/>
        <u val="single"/>
        <sz val="14"/>
        <rFont val="Times New Roman"/>
        <family val="1"/>
      </rPr>
      <t xml:space="preserve">2 д, </t>
    </r>
    <r>
      <rPr>
        <b/>
        <sz val="14"/>
        <rFont val="Times New Roman"/>
        <family val="1"/>
      </rPr>
      <t>№2м)</t>
    </r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</si>
</sst>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1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000000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.0"/>
    <numFmt numFmtId="192" formatCode="#,##0_ ;\-#,##0\ "/>
    <numFmt numFmtId="193" formatCode="0;\-0;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&quot;р.&quot;"/>
    <numFmt numFmtId="198" formatCode="[$€-2]\ ###,000_);[Red]\([$€-2]\ ###,000\)"/>
  </numFmts>
  <fonts count="44">
    <font>
      <sz val="12"/>
      <name val="Times New Roman"/>
      <family val="0"/>
    </font>
    <font>
      <u val="single"/>
      <sz val="11"/>
      <color indexed="12"/>
      <name val="Times New Roman"/>
      <family val="0"/>
    </font>
    <font>
      <sz val="10"/>
      <name val="Times New Roman"/>
      <family val="0"/>
    </font>
    <font>
      <sz val="10"/>
      <name val="Arial Cyr"/>
      <family val="0"/>
    </font>
    <font>
      <u val="single"/>
      <sz val="11"/>
      <color indexed="36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5"/>
      <name val="Times New Roman"/>
      <family val="1"/>
    </font>
    <font>
      <u val="single"/>
      <sz val="11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1"/>
      <color indexed="8"/>
      <name val="Times New Roman"/>
      <family val="1"/>
    </font>
    <font>
      <sz val="7"/>
      <name val="Times New Roman"/>
      <family val="1"/>
    </font>
    <font>
      <b/>
      <i/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i/>
      <sz val="11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left" wrapText="1"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justify"/>
      <protection/>
    </xf>
    <xf numFmtId="0" fontId="2" fillId="0" borderId="0" xfId="20" applyAlignment="1" applyProtection="1">
      <alignment horizontal="right"/>
      <protection locked="0"/>
    </xf>
    <xf numFmtId="0" fontId="2" fillId="0" borderId="0" xfId="20" applyProtection="1">
      <alignment/>
      <protection locked="0"/>
    </xf>
    <xf numFmtId="0" fontId="5" fillId="0" borderId="1" xfId="20" applyFont="1" applyBorder="1" applyAlignment="1" applyProtection="1">
      <alignment horizontal="center"/>
      <protection locked="0"/>
    </xf>
    <xf numFmtId="49" fontId="2" fillId="0" borderId="0" xfId="20" applyNumberFormat="1" applyProtection="1">
      <alignment/>
      <protection locked="0"/>
    </xf>
    <xf numFmtId="3" fontId="2" fillId="0" borderId="0" xfId="20" applyNumberFormat="1" applyProtection="1">
      <alignment/>
      <protection locked="0"/>
    </xf>
    <xf numFmtId="3" fontId="2" fillId="0" borderId="0" xfId="20" applyNumberFormat="1" applyAlignment="1" applyProtection="1">
      <alignment horizontal="right"/>
      <protection locked="0"/>
    </xf>
    <xf numFmtId="0" fontId="2" fillId="0" borderId="0" xfId="20" applyBorder="1" applyAlignment="1" applyProtection="1">
      <alignment horizontal="right"/>
      <protection locked="0"/>
    </xf>
    <xf numFmtId="3" fontId="2" fillId="0" borderId="0" xfId="20" applyNumberFormat="1" applyBorder="1" applyAlignment="1" applyProtection="1">
      <alignment horizontal="right"/>
      <protection locked="0"/>
    </xf>
    <xf numFmtId="0" fontId="5" fillId="0" borderId="0" xfId="20" applyFont="1" applyAlignment="1" applyProtection="1">
      <alignment horizontal="center"/>
      <protection locked="0"/>
    </xf>
    <xf numFmtId="3" fontId="5" fillId="0" borderId="0" xfId="20" applyNumberFormat="1" applyFont="1" applyAlignment="1" applyProtection="1">
      <alignment horizontal="center"/>
      <protection locked="0"/>
    </xf>
    <xf numFmtId="0" fontId="5" fillId="0" borderId="0" xfId="20" applyFont="1" applyProtection="1">
      <alignment/>
      <protection locked="0"/>
    </xf>
    <xf numFmtId="49" fontId="5" fillId="0" borderId="1" xfId="20" applyNumberFormat="1" applyFont="1" applyBorder="1" applyAlignment="1">
      <alignment horizont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9" fillId="0" borderId="1" xfId="20" applyFont="1" applyBorder="1">
      <alignment/>
      <protection/>
    </xf>
    <xf numFmtId="0" fontId="0" fillId="0" borderId="0" xfId="18" applyFont="1">
      <alignment/>
      <protection/>
    </xf>
    <xf numFmtId="0" fontId="2" fillId="0" borderId="0" xfId="18" applyFont="1">
      <alignment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2" xfId="20" applyFont="1" applyBorder="1" applyAlignment="1">
      <alignment horizontal="center" vertical="center" wrapText="1"/>
      <protection/>
    </xf>
    <xf numFmtId="0" fontId="12" fillId="0" borderId="0" xfId="0" applyFont="1" applyAlignment="1">
      <alignment vertical="top" wrapText="1"/>
    </xf>
    <xf numFmtId="0" fontId="2" fillId="0" borderId="3" xfId="18" applyFont="1" applyBorder="1">
      <alignment/>
      <protection/>
    </xf>
    <xf numFmtId="0" fontId="0" fillId="0" borderId="0" xfId="0" applyBorder="1" applyAlignment="1">
      <alignment/>
    </xf>
    <xf numFmtId="0" fontId="2" fillId="0" borderId="0" xfId="20" applyFont="1" applyBorder="1" applyAlignment="1">
      <alignment horizontal="center"/>
      <protection/>
    </xf>
    <xf numFmtId="49" fontId="2" fillId="0" borderId="1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20" applyFont="1">
      <alignment/>
      <protection/>
    </xf>
    <xf numFmtId="0" fontId="2" fillId="0" borderId="0" xfId="20" applyFont="1" applyBorder="1">
      <alignment/>
      <protection/>
    </xf>
    <xf numFmtId="0" fontId="10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3" fillId="0" borderId="0" xfId="18" applyFont="1" applyAlignment="1">
      <alignment horizontal="center" vertical="top"/>
      <protection/>
    </xf>
    <xf numFmtId="0" fontId="2" fillId="0" borderId="0" xfId="18" applyFont="1" applyAlignment="1">
      <alignment vertical="top"/>
      <protection/>
    </xf>
    <xf numFmtId="0" fontId="2" fillId="0" borderId="3" xfId="18" applyFont="1" applyBorder="1" applyAlignment="1">
      <alignment vertical="top"/>
      <protection/>
    </xf>
    <xf numFmtId="0" fontId="2" fillId="0" borderId="0" xfId="20" applyFont="1" applyFill="1" applyBorder="1" applyAlignment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3" xfId="0" applyFont="1" applyBorder="1" applyAlignment="1">
      <alignment/>
    </xf>
    <xf numFmtId="2" fontId="1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3" fillId="0" borderId="4" xfId="18" applyFont="1" applyBorder="1" applyAlignment="1">
      <alignment horizontal="center"/>
      <protection/>
    </xf>
    <xf numFmtId="49" fontId="9" fillId="0" borderId="1" xfId="20" applyNumberFormat="1" applyFont="1" applyFill="1" applyBorder="1" applyAlignment="1">
      <alignment horizontal="center" vertical="center"/>
      <protection/>
    </xf>
    <xf numFmtId="2" fontId="10" fillId="0" borderId="1" xfId="0" applyNumberFormat="1" applyFont="1" applyBorder="1" applyAlignment="1">
      <alignment horizontal="center" vertical="center"/>
    </xf>
    <xf numFmtId="49" fontId="5" fillId="0" borderId="5" xfId="20" applyNumberFormat="1" applyFont="1" applyBorder="1" applyAlignment="1" applyProtection="1">
      <alignment horizontal="center" vertical="center"/>
      <protection/>
    </xf>
    <xf numFmtId="49" fontId="5" fillId="0" borderId="2" xfId="20" applyNumberFormat="1" applyFont="1" applyBorder="1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/>
    </xf>
    <xf numFmtId="3" fontId="2" fillId="0" borderId="1" xfId="20" applyNumberFormat="1" applyBorder="1" applyAlignment="1" applyProtection="1">
      <alignment vertical="center"/>
      <protection locked="0"/>
    </xf>
    <xf numFmtId="49" fontId="5" fillId="0" borderId="1" xfId="20" applyNumberFormat="1" applyFont="1" applyBorder="1" applyAlignment="1" applyProtection="1">
      <alignment horizontal="center" vertical="center"/>
      <protection/>
    </xf>
    <xf numFmtId="49" fontId="8" fillId="0" borderId="1" xfId="20" applyNumberFormat="1" applyFont="1" applyBorder="1" applyAlignment="1" applyProtection="1">
      <alignment horizontal="center" vertical="center"/>
      <protection/>
    </xf>
    <xf numFmtId="49" fontId="8" fillId="0" borderId="5" xfId="20" applyNumberFormat="1" applyFont="1" applyBorder="1" applyAlignment="1" applyProtection="1">
      <alignment horizontal="center" vertical="center"/>
      <protection/>
    </xf>
    <xf numFmtId="49" fontId="8" fillId="0" borderId="6" xfId="20" applyNumberFormat="1" applyFont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 horizontal="center" vertical="center"/>
      <protection/>
    </xf>
    <xf numFmtId="49" fontId="5" fillId="2" borderId="0" xfId="20" applyNumberFormat="1" applyFont="1" applyFill="1" applyBorder="1" applyAlignment="1" applyProtection="1">
      <alignment horizontal="center" vertical="center"/>
      <protection/>
    </xf>
    <xf numFmtId="4" fontId="5" fillId="2" borderId="0" xfId="20" applyNumberFormat="1" applyFont="1" applyFill="1" applyBorder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49" fontId="2" fillId="0" borderId="0" xfId="20" applyNumberFormat="1" applyAlignment="1" applyProtection="1">
      <alignment vertical="center"/>
      <protection/>
    </xf>
    <xf numFmtId="3" fontId="2" fillId="0" borderId="0" xfId="20" applyNumberFormat="1" applyAlignment="1" applyProtection="1">
      <alignment vertical="center"/>
      <protection/>
    </xf>
    <xf numFmtId="0" fontId="2" fillId="0" borderId="5" xfId="20" applyBorder="1" applyAlignment="1" applyProtection="1">
      <alignment horizontal="right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49" fontId="5" fillId="0" borderId="7" xfId="20" applyNumberFormat="1" applyFont="1" applyBorder="1" applyAlignment="1" applyProtection="1">
      <alignment horizontal="center" vertical="center"/>
      <protection/>
    </xf>
    <xf numFmtId="3" fontId="5" fillId="0" borderId="7" xfId="20" applyNumberFormat="1" applyFont="1" applyBorder="1" applyAlignment="1" applyProtection="1">
      <alignment horizontal="center" vertical="center"/>
      <protection/>
    </xf>
    <xf numFmtId="4" fontId="0" fillId="0" borderId="1" xfId="20" applyNumberFormat="1" applyFont="1" applyBorder="1" applyAlignment="1" applyProtection="1">
      <alignment horizontal="right" vertical="center"/>
      <protection locked="0"/>
    </xf>
    <xf numFmtId="4" fontId="0" fillId="0" borderId="1" xfId="2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justify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" fontId="0" fillId="2" borderId="2" xfId="20" applyNumberFormat="1" applyFont="1" applyFill="1" applyBorder="1" applyAlignment="1" applyProtection="1">
      <alignment horizontal="right" vertical="center"/>
      <protection locked="0"/>
    </xf>
    <xf numFmtId="49" fontId="24" fillId="0" borderId="6" xfId="0" applyNumberFormat="1" applyFont="1" applyBorder="1" applyAlignment="1">
      <alignment horizontal="center" vertical="center" wrapText="1"/>
    </xf>
    <xf numFmtId="0" fontId="10" fillId="0" borderId="1" xfId="20" applyFont="1" applyBorder="1" applyAlignment="1" applyProtection="1">
      <alignment vertical="center"/>
      <protection/>
    </xf>
    <xf numFmtId="0" fontId="10" fillId="0" borderId="5" xfId="20" applyFont="1" applyBorder="1" applyAlignment="1" applyProtection="1">
      <alignment vertical="center"/>
      <protection/>
    </xf>
    <xf numFmtId="0" fontId="10" fillId="0" borderId="9" xfId="20" applyFont="1" applyBorder="1" applyAlignment="1" applyProtection="1">
      <alignment vertical="center" wrapText="1"/>
      <protection/>
    </xf>
    <xf numFmtId="0" fontId="10" fillId="0" borderId="2" xfId="20" applyFont="1" applyBorder="1" applyAlignment="1" applyProtection="1">
      <alignment vertical="center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5" xfId="20" applyFont="1" applyBorder="1" applyAlignment="1" applyProtection="1">
      <alignment vertical="center" wrapText="1"/>
      <protection/>
    </xf>
    <xf numFmtId="0" fontId="10" fillId="0" borderId="10" xfId="20" applyFont="1" applyBorder="1" applyAlignment="1" applyProtection="1">
      <alignment vertical="center" wrapText="1"/>
      <protection/>
    </xf>
    <xf numFmtId="4" fontId="0" fillId="3" borderId="5" xfId="20" applyNumberFormat="1" applyFont="1" applyFill="1" applyBorder="1" applyAlignment="1" applyProtection="1">
      <alignment horizontal="right" vertical="center"/>
      <protection/>
    </xf>
    <xf numFmtId="4" fontId="0" fillId="3" borderId="1" xfId="20" applyNumberFormat="1" applyFont="1" applyFill="1" applyBorder="1" applyAlignment="1" applyProtection="1">
      <alignment horizontal="right" vertical="center"/>
      <protection/>
    </xf>
    <xf numFmtId="49" fontId="5" fillId="4" borderId="1" xfId="20" applyNumberFormat="1" applyFont="1" applyFill="1" applyBorder="1" applyAlignment="1" applyProtection="1">
      <alignment horizontal="center" vertical="center"/>
      <protection/>
    </xf>
    <xf numFmtId="4" fontId="6" fillId="4" borderId="1" xfId="20" applyNumberFormat="1" applyFont="1" applyFill="1" applyBorder="1" applyAlignment="1" applyProtection="1">
      <alignment horizontal="right" vertical="center"/>
      <protection/>
    </xf>
    <xf numFmtId="49" fontId="5" fillId="4" borderId="11" xfId="20" applyNumberFormat="1" applyFont="1" applyFill="1" applyBorder="1" applyAlignment="1" applyProtection="1">
      <alignment horizontal="center" vertical="center"/>
      <protection/>
    </xf>
    <xf numFmtId="3" fontId="6" fillId="4" borderId="11" xfId="20" applyNumberFormat="1" applyFont="1" applyFill="1" applyBorder="1" applyAlignment="1" applyProtection="1">
      <alignment vertical="center"/>
      <protection/>
    </xf>
    <xf numFmtId="3" fontId="6" fillId="4" borderId="8" xfId="20" applyNumberFormat="1" applyFont="1" applyFill="1" applyBorder="1" applyAlignment="1" applyProtection="1">
      <alignment vertical="center"/>
      <protection/>
    </xf>
    <xf numFmtId="0" fontId="5" fillId="4" borderId="11" xfId="20" applyFont="1" applyFill="1" applyBorder="1" applyAlignment="1" applyProtection="1">
      <alignment horizontal="center" vertical="center"/>
      <protection locked="0"/>
    </xf>
    <xf numFmtId="3" fontId="6" fillId="4" borderId="11" xfId="20" applyNumberFormat="1" applyFont="1" applyFill="1" applyBorder="1" applyAlignment="1" applyProtection="1">
      <alignment vertical="center"/>
      <protection locked="0"/>
    </xf>
    <xf numFmtId="3" fontId="6" fillId="4" borderId="8" xfId="20" applyNumberFormat="1" applyFont="1" applyFill="1" applyBorder="1" applyAlignment="1" applyProtection="1">
      <alignment vertical="center"/>
      <protection locked="0"/>
    </xf>
    <xf numFmtId="0" fontId="2" fillId="4" borderId="11" xfId="20" applyFill="1" applyBorder="1" applyAlignment="1" applyProtection="1">
      <alignment horizontal="center" vertical="center"/>
      <protection locked="0"/>
    </xf>
    <xf numFmtId="0" fontId="2" fillId="4" borderId="11" xfId="20" applyFill="1" applyBorder="1" applyAlignment="1" applyProtection="1">
      <alignment vertical="center"/>
      <protection locked="0"/>
    </xf>
    <xf numFmtId="0" fontId="6" fillId="4" borderId="1" xfId="20" applyFont="1" applyFill="1" applyBorder="1" applyAlignment="1" applyProtection="1">
      <alignment horizontal="center" vertical="center"/>
      <protection/>
    </xf>
    <xf numFmtId="0" fontId="6" fillId="4" borderId="9" xfId="20" applyFont="1" applyFill="1" applyBorder="1" applyAlignment="1" applyProtection="1">
      <alignment horizontal="center" vertical="center"/>
      <protection/>
    </xf>
    <xf numFmtId="0" fontId="6" fillId="4" borderId="9" xfId="20" applyFont="1" applyFill="1" applyBorder="1" applyAlignment="1" applyProtection="1">
      <alignment horizontal="center" vertical="center"/>
      <protection locked="0"/>
    </xf>
    <xf numFmtId="3" fontId="5" fillId="4" borderId="11" xfId="20" applyNumberFormat="1" applyFont="1" applyFill="1" applyBorder="1" applyAlignment="1" applyProtection="1">
      <alignment horizontal="center" vertical="center"/>
      <protection/>
    </xf>
    <xf numFmtId="49" fontId="6" fillId="4" borderId="1" xfId="20" applyNumberFormat="1" applyFont="1" applyFill="1" applyBorder="1" applyAlignment="1" applyProtection="1">
      <alignment horizontal="center" vertical="center"/>
      <protection/>
    </xf>
    <xf numFmtId="2" fontId="6" fillId="4" borderId="11" xfId="20" applyNumberFormat="1" applyFont="1" applyFill="1" applyBorder="1" applyAlignment="1" applyProtection="1">
      <alignment vertical="center"/>
      <protection/>
    </xf>
    <xf numFmtId="0" fontId="6" fillId="3" borderId="9" xfId="20" applyFont="1" applyFill="1" applyBorder="1" applyAlignment="1" applyProtection="1">
      <alignment horizontal="center" vertical="center"/>
      <protection/>
    </xf>
    <xf numFmtId="49" fontId="2" fillId="3" borderId="1" xfId="20" applyNumberFormat="1" applyFill="1" applyBorder="1" applyAlignment="1" applyProtection="1">
      <alignment horizontal="center" vertical="center"/>
      <protection/>
    </xf>
    <xf numFmtId="2" fontId="0" fillId="3" borderId="11" xfId="20" applyNumberFormat="1" applyFont="1" applyFill="1" applyBorder="1" applyAlignment="1" applyProtection="1">
      <alignment vertical="center"/>
      <protection/>
    </xf>
    <xf numFmtId="0" fontId="0" fillId="0" borderId="0" xfId="20" applyFont="1" applyProtection="1">
      <alignment/>
      <protection locked="0"/>
    </xf>
    <xf numFmtId="0" fontId="0" fillId="0" borderId="0" xfId="20" applyFont="1" applyAlignment="1" applyProtection="1">
      <alignment wrapText="1"/>
      <protection locked="0"/>
    </xf>
    <xf numFmtId="0" fontId="2" fillId="0" borderId="0" xfId="20" applyAlignment="1" applyProtection="1">
      <alignment wrapText="1"/>
      <protection locked="0"/>
    </xf>
    <xf numFmtId="0" fontId="6" fillId="0" borderId="5" xfId="20" applyFont="1" applyBorder="1" applyAlignment="1" applyProtection="1">
      <alignment horizontal="center"/>
      <protection locked="0"/>
    </xf>
    <xf numFmtId="0" fontId="0" fillId="0" borderId="5" xfId="20" applyFont="1" applyBorder="1" applyAlignment="1" applyProtection="1">
      <alignment horizontal="center"/>
      <protection locked="0"/>
    </xf>
    <xf numFmtId="0" fontId="0" fillId="0" borderId="12" xfId="20" applyFont="1" applyBorder="1" applyAlignment="1" applyProtection="1">
      <alignment horizontal="center"/>
      <protection locked="0"/>
    </xf>
    <xf numFmtId="0" fontId="0" fillId="0" borderId="2" xfId="20" applyFont="1" applyBorder="1" applyProtection="1">
      <alignment/>
      <protection locked="0"/>
    </xf>
    <xf numFmtId="0" fontId="0" fillId="0" borderId="2" xfId="20" applyFont="1" applyBorder="1" applyAlignment="1" applyProtection="1">
      <alignment horizontal="center" vertical="top"/>
      <protection locked="0"/>
    </xf>
    <xf numFmtId="0" fontId="0" fillId="0" borderId="6" xfId="20" applyFont="1" applyBorder="1" applyAlignment="1" applyProtection="1">
      <alignment horizontal="center" vertical="top" wrapText="1"/>
      <protection locked="0"/>
    </xf>
    <xf numFmtId="2" fontId="6" fillId="4" borderId="8" xfId="20" applyNumberFormat="1" applyFont="1" applyFill="1" applyBorder="1" applyAlignment="1" applyProtection="1">
      <alignment vertical="center"/>
      <protection/>
    </xf>
    <xf numFmtId="2" fontId="0" fillId="3" borderId="8" xfId="20" applyNumberFormat="1" applyFont="1" applyFill="1" applyBorder="1" applyAlignment="1" applyProtection="1">
      <alignment vertical="center"/>
      <protection/>
    </xf>
    <xf numFmtId="3" fontId="5" fillId="4" borderId="8" xfId="2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7" xfId="20" applyFont="1" applyBorder="1" applyAlignment="1" applyProtection="1">
      <alignment vertical="center"/>
      <protection/>
    </xf>
    <xf numFmtId="0" fontId="2" fillId="0" borderId="0" xfId="20" applyBorder="1" applyProtection="1">
      <alignment/>
      <protection locked="0"/>
    </xf>
    <xf numFmtId="0" fontId="10" fillId="0" borderId="1" xfId="0" applyFont="1" applyBorder="1" applyAlignment="1">
      <alignment vertical="center" wrapText="1"/>
    </xf>
    <xf numFmtId="0" fontId="29" fillId="0" borderId="9" xfId="0" applyFont="1" applyBorder="1" applyAlignment="1">
      <alignment horizontal="left"/>
    </xf>
    <xf numFmtId="0" fontId="29" fillId="0" borderId="9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29" fillId="0" borderId="11" xfId="0" applyFont="1" applyBorder="1" applyAlignment="1">
      <alignment horizontal="left" wrapText="1"/>
    </xf>
    <xf numFmtId="0" fontId="6" fillId="0" borderId="0" xfId="20" applyFont="1" applyProtection="1">
      <alignment/>
      <protection locked="0"/>
    </xf>
    <xf numFmtId="4" fontId="0" fillId="5" borderId="1" xfId="20" applyNumberFormat="1" applyFont="1" applyFill="1" applyBorder="1" applyAlignment="1" applyProtection="1">
      <alignment horizontal="right" vertical="center"/>
      <protection locked="0"/>
    </xf>
    <xf numFmtId="0" fontId="2" fillId="0" borderId="0" xfId="20" applyFont="1" applyAlignment="1" applyProtection="1">
      <alignment vertical="top" wrapText="1"/>
      <protection locked="0"/>
    </xf>
    <xf numFmtId="0" fontId="10" fillId="0" borderId="5" xfId="20" applyFont="1" applyBorder="1" applyAlignment="1" applyProtection="1">
      <alignment horizontal="left" vertical="center"/>
      <protection/>
    </xf>
    <xf numFmtId="0" fontId="2" fillId="0" borderId="0" xfId="20" applyFont="1" applyProtection="1">
      <alignment/>
      <protection locked="0"/>
    </xf>
    <xf numFmtId="0" fontId="0" fillId="0" borderId="0" xfId="20" applyFont="1" applyAlignment="1" applyProtection="1">
      <alignment vertical="center" wrapText="1"/>
      <protection locked="0"/>
    </xf>
    <xf numFmtId="4" fontId="0" fillId="3" borderId="1" xfId="20" applyNumberFormat="1" applyFont="1" applyFill="1" applyBorder="1" applyAlignment="1" applyProtection="1">
      <alignment horizontal="right" vertical="center"/>
      <protection/>
    </xf>
    <xf numFmtId="4" fontId="0" fillId="3" borderId="2" xfId="20" applyNumberFormat="1" applyFont="1" applyFill="1" applyBorder="1" applyAlignment="1" applyProtection="1">
      <alignment horizontal="right" vertical="center"/>
      <protection/>
    </xf>
    <xf numFmtId="4" fontId="0" fillId="3" borderId="5" xfId="20" applyNumberFormat="1" applyFont="1" applyFill="1" applyBorder="1" applyAlignment="1" applyProtection="1">
      <alignment horizontal="right" vertical="center"/>
      <protection/>
    </xf>
    <xf numFmtId="4" fontId="0" fillId="0" borderId="1" xfId="20" applyNumberFormat="1" applyFont="1" applyFill="1" applyBorder="1" applyAlignment="1" applyProtection="1">
      <alignment horizontal="right" vertical="center"/>
      <protection locked="0"/>
    </xf>
    <xf numFmtId="0" fontId="0" fillId="0" borderId="0" xfId="20" applyFont="1" applyBorder="1" applyAlignment="1" applyProtection="1">
      <alignment horizontal="center"/>
      <protection locked="0"/>
    </xf>
    <xf numFmtId="0" fontId="0" fillId="0" borderId="0" xfId="20" applyFont="1" applyBorder="1" applyAlignment="1" applyProtection="1">
      <alignment horizontal="center" vertical="top" wrapText="1"/>
      <protection locked="0"/>
    </xf>
    <xf numFmtId="0" fontId="5" fillId="0" borderId="0" xfId="20" applyFont="1" applyBorder="1" applyAlignment="1" applyProtection="1">
      <alignment horizontal="center"/>
      <protection locked="0"/>
    </xf>
    <xf numFmtId="0" fontId="2" fillId="4" borderId="0" xfId="20" applyFill="1" applyBorder="1" applyAlignment="1" applyProtection="1">
      <alignment vertical="center"/>
      <protection locked="0"/>
    </xf>
    <xf numFmtId="3" fontId="2" fillId="0" borderId="0" xfId="20" applyNumberFormat="1" applyBorder="1" applyAlignment="1" applyProtection="1">
      <alignment vertical="center"/>
      <protection locked="0"/>
    </xf>
    <xf numFmtId="4" fontId="0" fillId="3" borderId="0" xfId="20" applyNumberFormat="1" applyFont="1" applyFill="1" applyBorder="1" applyAlignment="1" applyProtection="1">
      <alignment horizontal="right" vertical="center"/>
      <protection/>
    </xf>
    <xf numFmtId="4" fontId="0" fillId="0" borderId="0" xfId="20" applyNumberFormat="1" applyFont="1" applyBorder="1" applyAlignment="1" applyProtection="1">
      <alignment horizontal="right" vertical="center"/>
      <protection locked="0"/>
    </xf>
    <xf numFmtId="3" fontId="6" fillId="4" borderId="0" xfId="20" applyNumberFormat="1" applyFont="1" applyFill="1" applyBorder="1" applyAlignment="1" applyProtection="1">
      <alignment vertical="center"/>
      <protection locked="0"/>
    </xf>
    <xf numFmtId="4" fontId="0" fillId="0" borderId="0" xfId="20" applyNumberFormat="1" applyFont="1" applyBorder="1" applyAlignment="1" applyProtection="1">
      <alignment horizontal="right" vertical="center"/>
      <protection locked="0"/>
    </xf>
    <xf numFmtId="4" fontId="0" fillId="3" borderId="0" xfId="20" applyNumberFormat="1" applyFont="1" applyFill="1" applyBorder="1" applyAlignment="1" applyProtection="1">
      <alignment horizontal="right" vertical="center"/>
      <protection/>
    </xf>
    <xf numFmtId="4" fontId="0" fillId="5" borderId="0" xfId="20" applyNumberFormat="1" applyFont="1" applyFill="1" applyBorder="1" applyAlignment="1" applyProtection="1">
      <alignment horizontal="right" vertical="center"/>
      <protection locked="0"/>
    </xf>
    <xf numFmtId="3" fontId="6" fillId="4" borderId="0" xfId="20" applyNumberFormat="1" applyFont="1" applyFill="1" applyBorder="1" applyAlignment="1" applyProtection="1">
      <alignment vertical="center"/>
      <protection/>
    </xf>
    <xf numFmtId="4" fontId="0" fillId="2" borderId="0" xfId="20" applyNumberFormat="1" applyFont="1" applyFill="1" applyBorder="1" applyAlignment="1" applyProtection="1">
      <alignment horizontal="right" vertical="center"/>
      <protection locked="0"/>
    </xf>
    <xf numFmtId="4" fontId="6" fillId="4" borderId="0" xfId="20" applyNumberFormat="1" applyFont="1" applyFill="1" applyBorder="1" applyAlignment="1" applyProtection="1">
      <alignment horizontal="right" vertical="center"/>
      <protection/>
    </xf>
    <xf numFmtId="0" fontId="2" fillId="0" borderId="0" xfId="20" applyFont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 vertical="center" wrapText="1"/>
      <protection locked="0"/>
    </xf>
    <xf numFmtId="3" fontId="5" fillId="0" borderId="0" xfId="20" applyNumberFormat="1" applyFont="1" applyBorder="1" applyAlignment="1" applyProtection="1">
      <alignment horizontal="center" vertical="center"/>
      <protection/>
    </xf>
    <xf numFmtId="3" fontId="5" fillId="4" borderId="0" xfId="20" applyNumberFormat="1" applyFont="1" applyFill="1" applyBorder="1" applyAlignment="1" applyProtection="1">
      <alignment horizontal="center" vertical="center"/>
      <protection/>
    </xf>
    <xf numFmtId="2" fontId="6" fillId="4" borderId="0" xfId="20" applyNumberFormat="1" applyFont="1" applyFill="1" applyBorder="1" applyAlignment="1" applyProtection="1">
      <alignment vertical="center"/>
      <protection/>
    </xf>
    <xf numFmtId="4" fontId="0" fillId="0" borderId="0" xfId="20" applyNumberFormat="1" applyFont="1" applyFill="1" applyBorder="1" applyAlignment="1" applyProtection="1">
      <alignment horizontal="right" vertical="center"/>
      <protection locked="0"/>
    </xf>
    <xf numFmtId="2" fontId="0" fillId="3" borderId="0" xfId="20" applyNumberFormat="1" applyFont="1" applyFill="1" applyBorder="1" applyAlignment="1" applyProtection="1">
      <alignment vertical="center"/>
      <protection/>
    </xf>
    <xf numFmtId="2" fontId="0" fillId="0" borderId="1" xfId="20" applyNumberFormat="1" applyFont="1" applyBorder="1" applyAlignment="1" applyProtection="1">
      <alignment horizontal="right" vertical="center"/>
      <protection locked="0"/>
    </xf>
    <xf numFmtId="2" fontId="0" fillId="3" borderId="1" xfId="20" applyNumberFormat="1" applyFont="1" applyFill="1" applyBorder="1" applyAlignment="1" applyProtection="1">
      <alignment horizontal="right" vertical="center"/>
      <protection/>
    </xf>
    <xf numFmtId="2" fontId="0" fillId="2" borderId="1" xfId="20" applyNumberFormat="1" applyFont="1" applyFill="1" applyBorder="1" applyAlignment="1" applyProtection="1">
      <alignment horizontal="right" vertical="center"/>
      <protection locked="0"/>
    </xf>
    <xf numFmtId="49" fontId="0" fillId="0" borderId="1" xfId="20" applyNumberFormat="1" applyFont="1" applyBorder="1" applyAlignment="1" applyProtection="1">
      <alignment horizontal="right" vertical="center"/>
      <protection locked="0"/>
    </xf>
    <xf numFmtId="0" fontId="10" fillId="0" borderId="0" xfId="20" applyFont="1" applyAlignment="1">
      <alignment/>
      <protection/>
    </xf>
    <xf numFmtId="0" fontId="29" fillId="0" borderId="1" xfId="0" applyFont="1" applyBorder="1" applyAlignment="1">
      <alignment horizontal="left" wrapText="1"/>
    </xf>
    <xf numFmtId="0" fontId="6" fillId="0" borderId="0" xfId="18" applyFont="1">
      <alignment/>
      <protection/>
    </xf>
    <xf numFmtId="4" fontId="29" fillId="0" borderId="1" xfId="20" applyNumberFormat="1" applyFont="1" applyBorder="1" applyAlignment="1" applyProtection="1">
      <alignment horizontal="right"/>
      <protection locked="0"/>
    </xf>
    <xf numFmtId="4" fontId="29" fillId="3" borderId="1" xfId="20" applyNumberFormat="1" applyFont="1" applyFill="1" applyBorder="1" applyAlignment="1">
      <alignment horizontal="right"/>
      <protection/>
    </xf>
    <xf numFmtId="4" fontId="29" fillId="3" borderId="1" xfId="2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6" fillId="0" borderId="0" xfId="20" applyFont="1" applyAlignment="1">
      <alignment horizontal="left"/>
      <protection/>
    </xf>
    <xf numFmtId="0" fontId="11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19" applyBorder="1">
      <alignment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4" xfId="20" applyFont="1" applyFill="1" applyBorder="1" applyAlignment="1">
      <alignment/>
      <protection/>
    </xf>
    <xf numFmtId="49" fontId="2" fillId="0" borderId="0" xfId="19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0" fontId="2" fillId="0" borderId="14" xfId="20" applyFont="1" applyFill="1" applyBorder="1" applyAlignment="1" applyProtection="1">
      <alignment/>
      <protection locked="0"/>
    </xf>
    <xf numFmtId="0" fontId="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1" xfId="21" applyFont="1" applyBorder="1" applyAlignment="1">
      <alignment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21" applyFont="1" applyBorder="1" applyAlignment="1">
      <alignment vertical="center"/>
      <protection/>
    </xf>
    <xf numFmtId="0" fontId="0" fillId="0" borderId="2" xfId="0" applyFont="1" applyBorder="1" applyAlignment="1">
      <alignment horizontal="center" vertical="center"/>
    </xf>
    <xf numFmtId="0" fontId="6" fillId="0" borderId="1" xfId="21" applyFont="1" applyBorder="1" applyAlignment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21" applyFont="1" applyBorder="1" applyAlignment="1">
      <alignment vertical="center" wrapText="1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21" applyFont="1" applyBorder="1" applyAlignment="1">
      <alignment wrapText="1"/>
      <protection/>
    </xf>
    <xf numFmtId="0" fontId="0" fillId="0" borderId="1" xfId="21" applyFont="1" applyBorder="1">
      <alignment/>
      <protection/>
    </xf>
    <xf numFmtId="2" fontId="6" fillId="0" borderId="1" xfId="0" applyNumberFormat="1" applyFont="1" applyBorder="1" applyAlignment="1">
      <alignment horizontal="right" vertical="center"/>
    </xf>
    <xf numFmtId="0" fontId="0" fillId="0" borderId="1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49" fontId="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right" vertical="center"/>
    </xf>
    <xf numFmtId="0" fontId="6" fillId="0" borderId="1" xfId="21" applyFont="1" applyBorder="1" applyAlignment="1">
      <alignment vertical="center" wrapText="1"/>
      <protection/>
    </xf>
    <xf numFmtId="2" fontId="6" fillId="2" borderId="1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21" applyFont="1" applyBorder="1" applyAlignment="1">
      <alignment horizontal="left" vertical="center"/>
      <protection/>
    </xf>
    <xf numFmtId="0" fontId="0" fillId="0" borderId="1" xfId="0" applyFont="1" applyBorder="1" applyAlignment="1">
      <alignment horizontal="center" vertical="center"/>
    </xf>
    <xf numFmtId="0" fontId="9" fillId="0" borderId="1" xfId="21" applyFont="1" applyBorder="1" applyAlignment="1">
      <alignment horizontal="left" vertical="center" wrapText="1"/>
      <protection/>
    </xf>
    <xf numFmtId="0" fontId="10" fillId="0" borderId="1" xfId="21" applyFont="1" applyBorder="1" applyAlignment="1">
      <alignment horizontal="left" vertical="top" wrapText="1"/>
      <protection/>
    </xf>
    <xf numFmtId="0" fontId="10" fillId="0" borderId="1" xfId="21" applyFont="1" applyBorder="1" applyAlignment="1">
      <alignment horizontal="left" vertical="center" wrapText="1"/>
      <protection/>
    </xf>
    <xf numFmtId="0" fontId="10" fillId="0" borderId="1" xfId="21" applyFont="1" applyBorder="1" applyAlignment="1">
      <alignment horizontal="left" vertical="center"/>
      <protection/>
    </xf>
    <xf numFmtId="0" fontId="9" fillId="0" borderId="1" xfId="21" applyFont="1" applyBorder="1" applyAlignment="1">
      <alignment horizontal="left" vertical="center"/>
      <protection/>
    </xf>
    <xf numFmtId="0" fontId="9" fillId="0" borderId="1" xfId="21" applyFont="1" applyBorder="1" applyAlignment="1">
      <alignment vertical="center" wrapText="1"/>
      <protection/>
    </xf>
    <xf numFmtId="0" fontId="10" fillId="0" borderId="1" xfId="21" applyFont="1" applyBorder="1" applyAlignment="1">
      <alignment vertical="center" wrapText="1"/>
      <protection/>
    </xf>
    <xf numFmtId="0" fontId="9" fillId="0" borderId="1" xfId="21" applyFont="1" applyBorder="1" applyAlignment="1">
      <alignment vertical="center"/>
      <protection/>
    </xf>
    <xf numFmtId="0" fontId="10" fillId="0" borderId="1" xfId="21" applyFont="1" applyBorder="1" applyAlignment="1">
      <alignment wrapText="1"/>
      <protection/>
    </xf>
    <xf numFmtId="0" fontId="10" fillId="0" borderId="1" xfId="21" applyFont="1" applyBorder="1">
      <alignment/>
      <protection/>
    </xf>
    <xf numFmtId="2" fontId="6" fillId="2" borderId="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2" fontId="16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6" fillId="0" borderId="5" xfId="0" applyFont="1" applyBorder="1" applyAlignment="1">
      <alignment vertical="top" wrapText="1"/>
    </xf>
    <xf numFmtId="2" fontId="10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top" wrapText="1"/>
    </xf>
    <xf numFmtId="2" fontId="16" fillId="0" borderId="3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4" fillId="0" borderId="1" xfId="0" applyFont="1" applyBorder="1" applyAlignment="1">
      <alignment horizontal="left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2" fontId="16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2" fontId="16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top" wrapText="1"/>
    </xf>
    <xf numFmtId="2" fontId="16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17" fillId="0" borderId="0" xfId="0" applyFont="1" applyAlignment="1">
      <alignment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20" applyFont="1" applyAlignment="1">
      <alignment horizontal="left"/>
      <protection/>
    </xf>
    <xf numFmtId="2" fontId="0" fillId="5" borderId="1" xfId="20" applyNumberFormat="1" applyFont="1" applyFill="1" applyBorder="1" applyAlignment="1" applyProtection="1">
      <alignment horizontal="right" vertical="center"/>
      <protection locked="0"/>
    </xf>
    <xf numFmtId="4" fontId="0" fillId="5" borderId="1" xfId="20" applyNumberFormat="1" applyFont="1" applyFill="1" applyBorder="1" applyAlignment="1" applyProtection="1">
      <alignment horizontal="right" vertical="center"/>
      <protection locked="0"/>
    </xf>
    <xf numFmtId="2" fontId="0" fillId="5" borderId="2" xfId="20" applyNumberFormat="1" applyFont="1" applyFill="1" applyBorder="1" applyAlignment="1" applyProtection="1">
      <alignment horizontal="right" vertical="center"/>
      <protection locked="0"/>
    </xf>
    <xf numFmtId="49" fontId="0" fillId="0" borderId="4" xfId="20" applyNumberFormat="1" applyFont="1" applyBorder="1" applyAlignment="1" applyProtection="1">
      <alignment horizontal="center" vertical="center"/>
      <protection/>
    </xf>
    <xf numFmtId="3" fontId="0" fillId="0" borderId="5" xfId="20" applyNumberFormat="1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 locked="0"/>
    </xf>
    <xf numFmtId="49" fontId="0" fillId="0" borderId="3" xfId="20" applyNumberFormat="1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 locked="0"/>
    </xf>
    <xf numFmtId="0" fontId="0" fillId="0" borderId="6" xfId="20" applyFont="1" applyBorder="1" applyAlignment="1" applyProtection="1">
      <alignment horizontal="center" vertical="center" wrapText="1"/>
      <protection locked="0"/>
    </xf>
    <xf numFmtId="4" fontId="10" fillId="0" borderId="0" xfId="20" applyNumberFormat="1" applyFont="1" applyBorder="1" applyAlignment="1" applyProtection="1">
      <alignment horizontal="left" vertical="center"/>
      <protection locked="0"/>
    </xf>
    <xf numFmtId="0" fontId="6" fillId="0" borderId="3" xfId="18" applyFont="1" applyBorder="1">
      <alignment/>
      <protection/>
    </xf>
    <xf numFmtId="0" fontId="6" fillId="0" borderId="3" xfId="18" applyFont="1" applyBorder="1" applyAlignment="1">
      <alignment vertical="top"/>
      <protection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20" applyFont="1" applyFill="1" applyAlignment="1">
      <alignment horizontal="center"/>
      <protection/>
    </xf>
    <xf numFmtId="0" fontId="2" fillId="0" borderId="0" xfId="20" applyFill="1">
      <alignment/>
      <protection/>
    </xf>
    <xf numFmtId="0" fontId="2" fillId="0" borderId="0" xfId="20" applyFill="1" applyProtection="1">
      <alignment/>
      <protection locked="0"/>
    </xf>
    <xf numFmtId="0" fontId="6" fillId="0" borderId="0" xfId="20" applyFont="1" applyFill="1" applyAlignment="1" applyProtection="1">
      <alignment horizontal="center"/>
      <protection locked="0"/>
    </xf>
    <xf numFmtId="0" fontId="6" fillId="2" borderId="0" xfId="20" applyFont="1" applyFill="1" applyAlignment="1" applyProtection="1">
      <alignment horizontal="left"/>
      <protection locked="0"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/>
      <protection/>
    </xf>
    <xf numFmtId="0" fontId="2" fillId="0" borderId="0" xfId="18" applyFont="1" applyAlignment="1">
      <alignment horizontal="left"/>
      <protection/>
    </xf>
    <xf numFmtId="0" fontId="5" fillId="0" borderId="0" xfId="20" applyFont="1" applyFill="1" applyAlignment="1" applyProtection="1">
      <alignment horizontal="center"/>
      <protection locked="0"/>
    </xf>
    <xf numFmtId="0" fontId="2" fillId="2" borderId="0" xfId="20" applyFill="1" applyProtection="1">
      <alignment/>
      <protection locked="0"/>
    </xf>
    <xf numFmtId="0" fontId="2" fillId="0" borderId="0" xfId="20" applyFont="1" applyFill="1" applyAlignment="1" applyProtection="1">
      <alignment horizontal="left"/>
      <protection locked="0"/>
    </xf>
    <xf numFmtId="0" fontId="2" fillId="0" borderId="0" xfId="20" applyFill="1" applyBorder="1" applyAlignment="1" applyProtection="1">
      <alignment horizontal="center"/>
      <protection locked="0"/>
    </xf>
    <xf numFmtId="0" fontId="2" fillId="0" borderId="0" xfId="20" applyFill="1" applyAlignment="1" applyProtection="1">
      <alignment horizontal="left"/>
      <protection locked="0"/>
    </xf>
    <xf numFmtId="0" fontId="2" fillId="0" borderId="1" xfId="20" applyFont="1" applyFill="1" applyBorder="1" applyAlignment="1" applyProtection="1">
      <alignment horizontal="center"/>
      <protection locked="0"/>
    </xf>
    <xf numFmtId="0" fontId="22" fillId="0" borderId="0" xfId="20" applyFont="1" applyFill="1" applyAlignment="1" applyProtection="1">
      <alignment vertical="center"/>
      <protection locked="0"/>
    </xf>
    <xf numFmtId="0" fontId="29" fillId="0" borderId="0" xfId="20" applyFont="1" applyFill="1" applyAlignment="1" applyProtection="1">
      <alignment vertical="center"/>
      <protection locked="0"/>
    </xf>
    <xf numFmtId="0" fontId="29" fillId="0" borderId="0" xfId="20" applyFont="1" applyFill="1" applyAlignment="1">
      <alignment vertical="center"/>
      <protection/>
    </xf>
    <xf numFmtId="0" fontId="22" fillId="0" borderId="0" xfId="20" applyFont="1" applyFill="1" applyAlignment="1" applyProtection="1">
      <alignment horizontal="left" vertical="center"/>
      <protection locked="0"/>
    </xf>
    <xf numFmtId="0" fontId="2" fillId="0" borderId="0" xfId="20" applyFont="1" applyFill="1" applyAlignment="1" applyProtection="1">
      <alignment horizontal="left"/>
      <protection locked="0"/>
    </xf>
    <xf numFmtId="0" fontId="22" fillId="0" borderId="0" xfId="20" applyFont="1" applyFill="1" applyProtection="1">
      <alignment/>
      <protection locked="0"/>
    </xf>
    <xf numFmtId="0" fontId="29" fillId="0" borderId="0" xfId="20" applyFont="1" applyFill="1" applyProtection="1">
      <alignment/>
      <protection locked="0"/>
    </xf>
    <xf numFmtId="0" fontId="29" fillId="2" borderId="0" xfId="20" applyFont="1" applyFill="1" applyProtection="1">
      <alignment/>
      <protection locked="0"/>
    </xf>
    <xf numFmtId="0" fontId="29" fillId="0" borderId="0" xfId="20" applyFont="1" applyFill="1">
      <alignment/>
      <protection/>
    </xf>
    <xf numFmtId="0" fontId="29" fillId="0" borderId="0" xfId="20" applyFont="1" applyFill="1" applyAlignment="1" applyProtection="1">
      <alignment/>
      <protection locked="0"/>
    </xf>
    <xf numFmtId="49" fontId="22" fillId="6" borderId="0" xfId="20" applyNumberFormat="1" applyFont="1" applyFill="1" applyBorder="1" applyAlignment="1" applyProtection="1">
      <alignment vertical="top"/>
      <protection locked="0"/>
    </xf>
    <xf numFmtId="49" fontId="22" fillId="2" borderId="0" xfId="20" applyNumberFormat="1" applyFont="1" applyFill="1" applyBorder="1" applyProtection="1">
      <alignment/>
      <protection locked="0"/>
    </xf>
    <xf numFmtId="0" fontId="22" fillId="0" borderId="0" xfId="20" applyFont="1" applyFill="1" applyAlignment="1" applyProtection="1">
      <alignment horizontal="left" vertical="top" wrapText="1"/>
      <protection locked="0"/>
    </xf>
    <xf numFmtId="49" fontId="22" fillId="2" borderId="0" xfId="20" applyNumberFormat="1" applyFont="1" applyFill="1" applyBorder="1" applyAlignment="1" applyProtection="1">
      <alignment vertical="top"/>
      <protection locked="0"/>
    </xf>
    <xf numFmtId="0" fontId="10" fillId="0" borderId="0" xfId="20" applyFont="1" applyFill="1" applyProtection="1">
      <alignment/>
      <protection locked="0"/>
    </xf>
    <xf numFmtId="0" fontId="0" fillId="0" borderId="0" xfId="20" applyFont="1" applyFill="1" applyProtection="1">
      <alignment/>
      <protection locked="0"/>
    </xf>
    <xf numFmtId="0" fontId="8" fillId="0" borderId="1" xfId="20" applyFont="1" applyFill="1" applyBorder="1" applyAlignment="1">
      <alignment horizontal="center"/>
      <protection/>
    </xf>
    <xf numFmtId="0" fontId="11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6" fillId="0" borderId="1" xfId="20" applyNumberFormat="1" applyFont="1" applyFill="1" applyBorder="1" applyAlignment="1">
      <alignment horizontal="center" vertical="center"/>
      <protection/>
    </xf>
    <xf numFmtId="4" fontId="29" fillId="3" borderId="1" xfId="20" applyNumberFormat="1" applyFont="1" applyFill="1" applyBorder="1" applyAlignment="1">
      <alignment horizontal="right" vertical="center"/>
      <protection/>
    </xf>
    <xf numFmtId="4" fontId="29" fillId="3" borderId="1" xfId="20" applyNumberFormat="1" applyFont="1" applyFill="1" applyBorder="1" applyAlignment="1" applyProtection="1">
      <alignment horizontal="right" vertical="center"/>
      <protection/>
    </xf>
    <xf numFmtId="0" fontId="2" fillId="0" borderId="0" xfId="20" applyFont="1" applyFill="1">
      <alignment/>
      <protection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29" fillId="0" borderId="1" xfId="20" applyNumberFormat="1" applyFont="1" applyFill="1" applyBorder="1" applyAlignment="1" applyProtection="1">
      <alignment horizontal="right" vertical="center"/>
      <protection locked="0"/>
    </xf>
    <xf numFmtId="0" fontId="36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vertical="center" wrapText="1"/>
    </xf>
    <xf numFmtId="0" fontId="38" fillId="0" borderId="6" xfId="0" applyFont="1" applyBorder="1" applyAlignment="1">
      <alignment horizontal="center" vertical="center" wrapText="1"/>
    </xf>
    <xf numFmtId="49" fontId="0" fillId="0" borderId="1" xfId="20" applyNumberFormat="1" applyFont="1" applyFill="1" applyBorder="1" applyAlignment="1">
      <alignment horizontal="center" vertical="center"/>
      <protection/>
    </xf>
    <xf numFmtId="0" fontId="39" fillId="0" borderId="7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49" fontId="40" fillId="0" borderId="1" xfId="20" applyNumberFormat="1" applyFont="1" applyFill="1" applyBorder="1" applyAlignment="1">
      <alignment horizontal="center" vertical="center"/>
      <protection/>
    </xf>
    <xf numFmtId="0" fontId="41" fillId="0" borderId="5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6" fillId="0" borderId="5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0" fontId="2" fillId="0" borderId="0" xfId="20" applyFill="1" applyAlignment="1">
      <alignment vertical="center"/>
      <protection/>
    </xf>
    <xf numFmtId="0" fontId="39" fillId="0" borderId="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41" fillId="0" borderId="1" xfId="20" applyFont="1" applyFill="1" applyBorder="1" applyAlignment="1">
      <alignment vertical="center" wrapText="1"/>
      <protection/>
    </xf>
    <xf numFmtId="0" fontId="29" fillId="0" borderId="1" xfId="20" applyFont="1" applyFill="1" applyBorder="1" applyAlignment="1">
      <alignment vertical="center" wrapText="1"/>
      <protection/>
    </xf>
    <xf numFmtId="0" fontId="38" fillId="0" borderId="8" xfId="0" applyFont="1" applyBorder="1" applyAlignment="1">
      <alignment horizontal="center" vertical="center" wrapText="1"/>
    </xf>
    <xf numFmtId="0" fontId="22" fillId="0" borderId="2" xfId="20" applyFont="1" applyFill="1" applyBorder="1" applyAlignment="1">
      <alignment vertical="center" wrapText="1"/>
      <protection/>
    </xf>
    <xf numFmtId="0" fontId="41" fillId="0" borderId="2" xfId="20" applyFont="1" applyFill="1" applyBorder="1" applyAlignment="1">
      <alignment vertical="center" wrapText="1"/>
      <protection/>
    </xf>
    <xf numFmtId="0" fontId="38" fillId="0" borderId="1" xfId="0" applyFont="1" applyBorder="1" applyAlignment="1">
      <alignment horizontal="center" vertical="center" wrapText="1"/>
    </xf>
    <xf numFmtId="0" fontId="22" fillId="0" borderId="1" xfId="20" applyFont="1" applyFill="1" applyBorder="1" applyAlignment="1">
      <alignment vertical="center"/>
      <protection/>
    </xf>
    <xf numFmtId="1" fontId="6" fillId="0" borderId="1" xfId="20" applyNumberFormat="1" applyFont="1" applyFill="1" applyBorder="1" applyAlignment="1">
      <alignment horizontal="center" vertical="center"/>
      <protection/>
    </xf>
    <xf numFmtId="0" fontId="37" fillId="0" borderId="5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" fontId="29" fillId="2" borderId="1" xfId="20" applyNumberFormat="1" applyFont="1" applyFill="1" applyBorder="1" applyAlignment="1" applyProtection="1">
      <alignment horizontal="right" vertical="center"/>
      <protection locked="0"/>
    </xf>
    <xf numFmtId="2" fontId="0" fillId="0" borderId="0" xfId="20" applyNumberFormat="1" applyFont="1" applyFill="1" applyBorder="1">
      <alignment/>
      <protection/>
    </xf>
    <xf numFmtId="0" fontId="2" fillId="0" borderId="0" xfId="20" applyFont="1">
      <alignment/>
      <protection/>
    </xf>
    <xf numFmtId="0" fontId="29" fillId="0" borderId="2" xfId="0" applyFont="1" applyBorder="1" applyAlignment="1">
      <alignment vertical="center" wrapText="1"/>
    </xf>
    <xf numFmtId="1" fontId="40" fillId="0" borderId="1" xfId="20" applyNumberFormat="1" applyFont="1" applyFill="1" applyBorder="1" applyAlignment="1">
      <alignment horizontal="center" vertical="center"/>
      <protection/>
    </xf>
    <xf numFmtId="1" fontId="0" fillId="0" borderId="1" xfId="20" applyNumberFormat="1" applyFont="1" applyFill="1" applyBorder="1" applyAlignment="1">
      <alignment horizontal="center" vertical="center"/>
      <protection/>
    </xf>
    <xf numFmtId="0" fontId="41" fillId="0" borderId="1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 wrapText="1"/>
    </xf>
    <xf numFmtId="0" fontId="37" fillId="0" borderId="7" xfId="0" applyFont="1" applyBorder="1" applyAlignment="1">
      <alignment vertical="center" wrapText="1"/>
    </xf>
    <xf numFmtId="0" fontId="22" fillId="0" borderId="1" xfId="20" applyFont="1" applyFill="1" applyBorder="1" applyAlignment="1">
      <alignment horizontal="center" vertical="center"/>
      <protection/>
    </xf>
    <xf numFmtId="0" fontId="41" fillId="0" borderId="1" xfId="20" applyFont="1" applyFill="1" applyBorder="1" applyAlignment="1">
      <alignment horizontal="left" vertical="center"/>
      <protection/>
    </xf>
    <xf numFmtId="0" fontId="29" fillId="0" borderId="1" xfId="20" applyFont="1" applyFill="1" applyBorder="1" applyAlignment="1">
      <alignment horizontal="left" vertical="center"/>
      <protection/>
    </xf>
    <xf numFmtId="0" fontId="29" fillId="0" borderId="1" xfId="20" applyFont="1" applyFill="1" applyBorder="1" applyAlignment="1">
      <alignment vertical="center"/>
      <protection/>
    </xf>
    <xf numFmtId="4" fontId="10" fillId="0" borderId="1" xfId="20" applyNumberFormat="1" applyFont="1" applyFill="1" applyBorder="1" applyAlignment="1" applyProtection="1">
      <alignment horizontal="center" vertical="center"/>
      <protection locked="0"/>
    </xf>
    <xf numFmtId="0" fontId="11" fillId="0" borderId="0" xfId="20" applyFont="1" applyFill="1" applyAlignment="1" applyProtection="1">
      <alignment horizontal="left"/>
      <protection locked="0"/>
    </xf>
    <xf numFmtId="0" fontId="13" fillId="0" borderId="0" xfId="20" applyFont="1" applyFill="1" applyAlignment="1" applyProtection="1">
      <alignment horizontal="left"/>
      <protection locked="0"/>
    </xf>
    <xf numFmtId="0" fontId="13" fillId="0" borderId="3" xfId="20" applyFont="1" applyFill="1" applyBorder="1" applyAlignment="1" applyProtection="1">
      <alignment horizontal="left"/>
      <protection locked="0"/>
    </xf>
    <xf numFmtId="0" fontId="13" fillId="0" borderId="0" xfId="20" applyFont="1" applyFill="1" applyBorder="1" applyAlignment="1" applyProtection="1">
      <alignment horizontal="left"/>
      <protection locked="0"/>
    </xf>
    <xf numFmtId="0" fontId="6" fillId="0" borderId="3" xfId="20" applyFont="1" applyFill="1" applyBorder="1" applyAlignment="1" applyProtection="1">
      <alignment horizontal="center"/>
      <protection locked="0"/>
    </xf>
    <xf numFmtId="0" fontId="43" fillId="0" borderId="0" xfId="20" applyFont="1" applyFill="1" applyAlignment="1" applyProtection="1">
      <alignment horizontal="left"/>
      <protection locked="0"/>
    </xf>
    <xf numFmtId="0" fontId="13" fillId="0" borderId="0" xfId="20" applyFont="1" applyFill="1" applyBorder="1" applyAlignment="1">
      <alignment horizontal="center"/>
      <protection/>
    </xf>
    <xf numFmtId="0" fontId="13" fillId="0" borderId="0" xfId="20" applyFont="1" applyFill="1" applyBorder="1" applyAlignment="1">
      <alignment/>
      <protection/>
    </xf>
    <xf numFmtId="0" fontId="13" fillId="0" borderId="0" xfId="20" applyFont="1" applyFill="1" applyAlignment="1" applyProtection="1">
      <alignment horizontal="left"/>
      <protection locked="0"/>
    </xf>
    <xf numFmtId="0" fontId="13" fillId="0" borderId="0" xfId="20" applyFont="1" applyFill="1" applyAlignment="1" applyProtection="1">
      <alignment horizontal="center"/>
      <protection locked="0"/>
    </xf>
    <xf numFmtId="0" fontId="13" fillId="0" borderId="0" xfId="20" applyFont="1" applyFill="1" applyProtection="1">
      <alignment/>
      <protection locked="0"/>
    </xf>
    <xf numFmtId="1" fontId="13" fillId="0" borderId="0" xfId="20" applyNumberFormat="1" applyFont="1" applyFill="1" applyAlignment="1" applyProtection="1">
      <alignment horizontal="center"/>
      <protection locked="0"/>
    </xf>
    <xf numFmtId="0" fontId="9" fillId="0" borderId="0" xfId="20" applyFont="1" applyFill="1" applyAlignment="1" applyProtection="1">
      <alignment horizontal="left"/>
      <protection locked="0"/>
    </xf>
    <xf numFmtId="0" fontId="13" fillId="0" borderId="0" xfId="20" applyFont="1" applyFill="1" applyAlignment="1">
      <alignment horizontal="center"/>
      <protection/>
    </xf>
    <xf numFmtId="0" fontId="13" fillId="0" borderId="0" xfId="20" applyFont="1" applyFill="1">
      <alignment/>
      <protection/>
    </xf>
    <xf numFmtId="1" fontId="13" fillId="0" borderId="0" xfId="20" applyNumberFormat="1" applyFont="1" applyFill="1" applyAlignment="1">
      <alignment horizontal="center"/>
      <protection/>
    </xf>
    <xf numFmtId="0" fontId="2" fillId="0" borderId="0" xfId="20" applyFill="1" applyAlignment="1">
      <alignment horizontal="center"/>
      <protection/>
    </xf>
    <xf numFmtId="0" fontId="26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0" borderId="0" xfId="0" applyFont="1" applyAlignment="1">
      <alignment horizontal="justify" vertical="top" wrapText="1"/>
    </xf>
    <xf numFmtId="0" fontId="6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9" fillId="0" borderId="3" xfId="20" applyFont="1" applyBorder="1" applyAlignment="1">
      <alignment horizontal="center"/>
      <protection/>
    </xf>
    <xf numFmtId="0" fontId="20" fillId="0" borderId="3" xfId="20" applyFont="1" applyBorder="1" applyAlignment="1">
      <alignment horizontal="center"/>
      <protection/>
    </xf>
    <xf numFmtId="0" fontId="9" fillId="0" borderId="0" xfId="20" applyFont="1" applyBorder="1" applyAlignment="1">
      <alignment horizontal="left"/>
      <protection/>
    </xf>
    <xf numFmtId="0" fontId="25" fillId="0" borderId="0" xfId="20" applyFont="1" applyAlignment="1">
      <alignment horizontal="center"/>
      <protection/>
    </xf>
    <xf numFmtId="0" fontId="9" fillId="0" borderId="0" xfId="20" applyFont="1" applyAlignment="1">
      <alignment horizontal="left"/>
      <protection/>
    </xf>
    <xf numFmtId="0" fontId="5" fillId="4" borderId="5" xfId="20" applyFont="1" applyFill="1" applyBorder="1" applyAlignment="1" applyProtection="1">
      <alignment horizontal="center" vertical="center"/>
      <protection/>
    </xf>
    <xf numFmtId="0" fontId="5" fillId="4" borderId="2" xfId="20" applyFont="1" applyFill="1" applyBorder="1" applyAlignment="1" applyProtection="1">
      <alignment horizontal="center" vertical="center"/>
      <protection/>
    </xf>
    <xf numFmtId="49" fontId="5" fillId="4" borderId="5" xfId="20" applyNumberFormat="1" applyFont="1" applyFill="1" applyBorder="1" applyAlignment="1" applyProtection="1">
      <alignment horizontal="center" vertical="center"/>
      <protection/>
    </xf>
    <xf numFmtId="49" fontId="5" fillId="4" borderId="2" xfId="20" applyNumberFormat="1" applyFont="1" applyFill="1" applyBorder="1" applyAlignment="1" applyProtection="1">
      <alignment horizontal="center" vertical="center"/>
      <protection/>
    </xf>
    <xf numFmtId="4" fontId="6" fillId="4" borderId="5" xfId="20" applyNumberFormat="1" applyFont="1" applyFill="1" applyBorder="1" applyAlignment="1" applyProtection="1">
      <alignment horizontal="right" vertical="center"/>
      <protection/>
    </xf>
    <xf numFmtId="4" fontId="6" fillId="4" borderId="2" xfId="20" applyNumberFormat="1" applyFont="1" applyFill="1" applyBorder="1" applyAlignment="1" applyProtection="1">
      <alignment horizontal="right" vertical="center"/>
      <protection/>
    </xf>
    <xf numFmtId="0" fontId="10" fillId="0" borderId="5" xfId="20" applyFont="1" applyBorder="1" applyAlignment="1" applyProtection="1">
      <alignment horizontal="left" vertical="center"/>
      <protection/>
    </xf>
    <xf numFmtId="0" fontId="10" fillId="0" borderId="2" xfId="20" applyFont="1" applyBorder="1" applyAlignment="1" applyProtection="1">
      <alignment horizontal="left" vertical="center"/>
      <protection/>
    </xf>
    <xf numFmtId="49" fontId="5" fillId="0" borderId="5" xfId="20" applyNumberFormat="1" applyFont="1" applyBorder="1" applyAlignment="1" applyProtection="1">
      <alignment horizontal="center" vertical="center"/>
      <protection/>
    </xf>
    <xf numFmtId="49" fontId="5" fillId="0" borderId="2" xfId="20" applyNumberFormat="1" applyFont="1" applyBorder="1" applyAlignment="1" applyProtection="1">
      <alignment horizontal="center" vertical="center"/>
      <protection/>
    </xf>
    <xf numFmtId="4" fontId="0" fillId="2" borderId="5" xfId="20" applyNumberFormat="1" applyFont="1" applyFill="1" applyBorder="1" applyAlignment="1" applyProtection="1">
      <alignment horizontal="right" vertical="center"/>
      <protection locked="0"/>
    </xf>
    <xf numFmtId="4" fontId="0" fillId="2" borderId="2" xfId="20" applyNumberFormat="1" applyFont="1" applyFill="1" applyBorder="1" applyAlignment="1" applyProtection="1">
      <alignment horizontal="right" vertical="center"/>
      <protection locked="0"/>
    </xf>
    <xf numFmtId="0" fontId="2" fillId="0" borderId="0" xfId="20" applyAlignment="1" applyProtection="1">
      <alignment horizontal="right"/>
      <protection locked="0"/>
    </xf>
    <xf numFmtId="4" fontId="0" fillId="0" borderId="5" xfId="20" applyNumberFormat="1" applyFont="1" applyBorder="1" applyAlignment="1" applyProtection="1">
      <alignment horizontal="right" vertical="center"/>
      <protection locked="0"/>
    </xf>
    <xf numFmtId="4" fontId="0" fillId="0" borderId="2" xfId="2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0" fontId="9" fillId="0" borderId="0" xfId="19" applyFont="1" applyAlignment="1">
      <alignment horizontal="left"/>
      <protection/>
    </xf>
    <xf numFmtId="0" fontId="5" fillId="0" borderId="0" xfId="20" applyFont="1" applyFill="1" applyAlignment="1" applyProtection="1">
      <alignment horizontal="left"/>
      <protection locked="0"/>
    </xf>
    <xf numFmtId="0" fontId="9" fillId="0" borderId="0" xfId="2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5" xfId="20" applyFont="1" applyFill="1" applyBorder="1" applyAlignment="1">
      <alignment horizontal="center" vertical="top" wrapText="1"/>
      <protection/>
    </xf>
    <xf numFmtId="0" fontId="29" fillId="0" borderId="7" xfId="20" applyFont="1" applyFill="1" applyBorder="1" applyAlignment="1">
      <alignment horizontal="center" vertical="top"/>
      <protection/>
    </xf>
    <xf numFmtId="0" fontId="29" fillId="0" borderId="2" xfId="20" applyFont="1" applyFill="1" applyBorder="1" applyAlignment="1">
      <alignment horizontal="center" vertical="top"/>
      <protection/>
    </xf>
    <xf numFmtId="0" fontId="11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/>
      <protection locked="0"/>
    </xf>
    <xf numFmtId="0" fontId="22" fillId="0" borderId="0" xfId="20" applyFont="1" applyFill="1" applyAlignment="1" applyProtection="1">
      <alignment horizontal="left" vertical="center" wrapText="1"/>
      <protection locked="0"/>
    </xf>
    <xf numFmtId="0" fontId="29" fillId="0" borderId="7" xfId="20" applyFont="1" applyFill="1" applyBorder="1" applyAlignment="1">
      <alignment horizontal="center" vertical="top" wrapText="1"/>
      <protection/>
    </xf>
    <xf numFmtId="0" fontId="29" fillId="0" borderId="2" xfId="20" applyFont="1" applyFill="1" applyBorder="1" applyAlignment="1">
      <alignment horizontal="center" vertical="top" wrapText="1"/>
      <protection/>
    </xf>
    <xf numFmtId="0" fontId="10" fillId="0" borderId="0" xfId="20" applyFont="1" applyFill="1" applyAlignment="1" applyProtection="1">
      <alignment horizontal="left"/>
      <protection locked="0"/>
    </xf>
    <xf numFmtId="0" fontId="13" fillId="0" borderId="0" xfId="0" applyFont="1" applyAlignment="1">
      <alignment horizontal="left" vertical="top" wrapText="1"/>
    </xf>
    <xf numFmtId="0" fontId="22" fillId="0" borderId="0" xfId="20" applyNumberFormat="1" applyFont="1" applyFill="1" applyAlignment="1">
      <alignment horizontal="left" vertical="center"/>
      <protection/>
    </xf>
    <xf numFmtId="0" fontId="29" fillId="0" borderId="5" xfId="20" applyFont="1" applyFill="1" applyBorder="1" applyAlignment="1">
      <alignment horizontal="center" vertical="top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3_1" xfId="18"/>
    <cellStyle name="Обычный_5" xfId="19"/>
    <cellStyle name="Обычный_zv_OSV_3" xfId="20"/>
    <cellStyle name="Обычный_zvit_06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5</xdr:row>
      <xdr:rowOff>9525</xdr:rowOff>
    </xdr:from>
    <xdr:to>
      <xdr:col>3</xdr:col>
      <xdr:colOff>819150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7105650" y="2076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28575</xdr:rowOff>
    </xdr:from>
    <xdr:to>
      <xdr:col>4</xdr:col>
      <xdr:colOff>0</xdr:colOff>
      <xdr:row>9</xdr:row>
      <xdr:rowOff>38100</xdr:rowOff>
    </xdr:to>
    <xdr:sp>
      <xdr:nvSpPr>
        <xdr:cNvPr id="2" name="Line 2"/>
        <xdr:cNvSpPr>
          <a:spLocks/>
        </xdr:cNvSpPr>
      </xdr:nvSpPr>
      <xdr:spPr>
        <a:xfrm>
          <a:off x="7800975" y="20955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809625</xdr:colOff>
      <xdr:row>6</xdr:row>
      <xdr:rowOff>9525</xdr:rowOff>
    </xdr:from>
    <xdr:to>
      <xdr:col>3</xdr:col>
      <xdr:colOff>1028700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7096125" y="2314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819150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7105650" y="2505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809625</xdr:colOff>
      <xdr:row>8</xdr:row>
      <xdr:rowOff>0</xdr:rowOff>
    </xdr:from>
    <xdr:to>
      <xdr:col>3</xdr:col>
      <xdr:colOff>1028700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096125" y="2695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819150</xdr:colOff>
      <xdr:row>5</xdr:row>
      <xdr:rowOff>9525</xdr:rowOff>
    </xdr:from>
    <xdr:to>
      <xdr:col>4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7105650" y="2076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10-08%20&#1052;&#1040;&#1055;&#1055;&#1059;%20&#1079;&#1074;&#1110;&#1090;%20&#1079;&#1072;%202015%20&#1088;&#1110;&#1082;%20kisil@minapk.kiev.ua\&#1079;&#1074;&#1110;&#1090;%20&#1052;&#1040;&#1055;&#1055;&#105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Зміст"/>
      <sheetName val="ТИТУЛ"/>
      <sheetName val="БАЛАНС"/>
      <sheetName val="ПОЗАБАЛ РАХ"/>
      <sheetName val="F2 1111"/>
      <sheetName val="F2 1030"/>
      <sheetName val="Дов_F2 1030"/>
      <sheetName val="F9а"/>
      <sheetName val="F3-1 1111"/>
      <sheetName val="F4-1 1111"/>
      <sheetName val="Дов_F4-1 1111"/>
      <sheetName val="ДОД_30"/>
      <sheetName val="F4-2 1111"/>
      <sheetName val="Дов_F4-2 1111"/>
      <sheetName val="F4-3 1540"/>
      <sheetName val="Дов_F4-3 1540"/>
      <sheetName val="F4-3.1 1111"/>
      <sheetName val="F4-4 1111"/>
      <sheetName val="Дов_F4-4 1111"/>
      <sheetName val="F7 1030"/>
      <sheetName val="F7 1180"/>
      <sheetName val="Дов_F7 1030"/>
      <sheetName val="Дов_F7 1180"/>
      <sheetName val="Дов_ДЗ"/>
      <sheetName val="Дов_ПДЗ 1111"/>
      <sheetName val="Дов_ПКЗ 1180"/>
      <sheetName val="F7 1540 Сп"/>
      <sheetName val="Дов_F7 1540 Сп"/>
      <sheetName val="Дов_ДЗ Сп"/>
      <sheetName val="ІНША ЗАБОРГОВ"/>
      <sheetName val="F7.1 1111"/>
      <sheetName val="Дов_F7.1 1111"/>
      <sheetName val="F7.1 1111 Сп"/>
      <sheetName val="Дов_F7.1 1111 Сп"/>
      <sheetName val="F5"/>
      <sheetName val="F6"/>
      <sheetName val="F9"/>
      <sheetName val="F15"/>
      <sheetName val="ДОД_3"/>
      <sheetName val="ДОД_24"/>
      <sheetName val="ДОД_25"/>
      <sheetName val="ДОД_26"/>
      <sheetName val="ДОД_34 Сп"/>
      <sheetName val="Напр_1540_4-3"/>
      <sheetName val="Напр_1180_7"/>
      <sheetName val="Напр_1540_7"/>
      <sheetName val="Напр_1540_7_1"/>
    </sheetNames>
    <definedNames>
      <definedName name="Макрос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23"/>
  <sheetViews>
    <sheetView view="pageBreakPreview" zoomScaleSheetLayoutView="100" workbookViewId="0" topLeftCell="A4">
      <selection activeCell="C23" sqref="C23"/>
    </sheetView>
  </sheetViews>
  <sheetFormatPr defaultColWidth="9.00390625" defaultRowHeight="15.75"/>
  <cols>
    <col min="1" max="1" width="53.875" style="1" customWidth="1"/>
    <col min="2" max="2" width="18.625" style="1" customWidth="1"/>
    <col min="3" max="3" width="13.375" style="1" customWidth="1"/>
    <col min="4" max="4" width="19.375" style="1" customWidth="1"/>
    <col min="5" max="16384" width="7.00390625" style="1" customWidth="1"/>
  </cols>
  <sheetData>
    <row r="1" spans="2:4" ht="15.75" customHeight="1">
      <c r="B1" s="174"/>
      <c r="C1" s="174" t="s">
        <v>344</v>
      </c>
      <c r="D1" s="174"/>
    </row>
    <row r="2" spans="3:9" ht="68.25" customHeight="1">
      <c r="C2" s="414" t="s">
        <v>92</v>
      </c>
      <c r="D2" s="414"/>
      <c r="E2" s="2"/>
      <c r="F2" s="2"/>
      <c r="G2" s="2"/>
      <c r="H2" s="2"/>
      <c r="I2" s="2"/>
    </row>
    <row r="3" spans="1:10" ht="174.75" customHeight="1">
      <c r="A3" s="412" t="s">
        <v>364</v>
      </c>
      <c r="B3" s="412"/>
      <c r="C3" s="412"/>
      <c r="D3" s="412"/>
      <c r="J3" s="3" t="s">
        <v>262</v>
      </c>
    </row>
    <row r="4" spans="1:10" ht="35.25" customHeight="1">
      <c r="A4" s="413" t="s">
        <v>5</v>
      </c>
      <c r="B4" s="413"/>
      <c r="C4" s="413"/>
      <c r="D4" s="413"/>
      <c r="J4" s="3"/>
    </row>
    <row r="5" spans="1:4" ht="12" customHeight="1">
      <c r="A5" s="420"/>
      <c r="B5" s="420"/>
      <c r="C5" s="420"/>
      <c r="D5" s="420"/>
    </row>
    <row r="6" spans="1:4" ht="15">
      <c r="A6" s="4"/>
      <c r="B6" s="5"/>
      <c r="C6" s="5"/>
      <c r="D6" s="5"/>
    </row>
    <row r="7" spans="1:4" ht="15">
      <c r="A7" s="4"/>
      <c r="B7" s="5"/>
      <c r="C7" s="5"/>
      <c r="D7" s="5"/>
    </row>
    <row r="8" spans="1:4" ht="15">
      <c r="A8" s="4"/>
      <c r="B8" s="5"/>
      <c r="C8" s="5"/>
      <c r="D8" s="5"/>
    </row>
    <row r="9" spans="1:4" ht="15">
      <c r="A9" s="4"/>
      <c r="B9" s="5"/>
      <c r="C9" s="5"/>
      <c r="D9" s="5"/>
    </row>
    <row r="10" spans="1:12" ht="15" customHeight="1">
      <c r="A10" s="5"/>
      <c r="B10" s="5"/>
      <c r="C10" s="5"/>
      <c r="D10" s="43" t="s">
        <v>188</v>
      </c>
      <c r="G10" s="6"/>
      <c r="L10" s="7"/>
    </row>
    <row r="11" spans="1:10" ht="15">
      <c r="A11" s="415" t="s">
        <v>8</v>
      </c>
      <c r="B11" s="416"/>
      <c r="C11" s="35" t="s">
        <v>263</v>
      </c>
      <c r="D11" s="36" t="s">
        <v>372</v>
      </c>
      <c r="H11" s="6"/>
      <c r="J11" s="7"/>
    </row>
    <row r="12" spans="1:10" ht="15">
      <c r="A12" s="415" t="s">
        <v>10</v>
      </c>
      <c r="B12" s="416"/>
      <c r="C12" s="35" t="s">
        <v>283</v>
      </c>
      <c r="D12" s="36" t="s">
        <v>365</v>
      </c>
      <c r="H12" s="6"/>
      <c r="J12" s="7"/>
    </row>
    <row r="13" spans="1:10" ht="15">
      <c r="A13" s="415" t="s">
        <v>9</v>
      </c>
      <c r="B13" s="416"/>
      <c r="C13" s="35" t="s">
        <v>237</v>
      </c>
      <c r="D13" s="36" t="s">
        <v>357</v>
      </c>
      <c r="H13" s="6"/>
      <c r="J13" s="7"/>
    </row>
    <row r="14" spans="1:10" ht="15">
      <c r="A14" s="421" t="s">
        <v>236</v>
      </c>
      <c r="B14" s="421"/>
      <c r="C14" s="35"/>
      <c r="D14" s="41"/>
      <c r="G14" s="6"/>
      <c r="H14" s="6"/>
      <c r="J14" s="7"/>
    </row>
    <row r="15" spans="1:10" ht="15">
      <c r="A15" s="418" t="s">
        <v>53</v>
      </c>
      <c r="B15" s="418"/>
      <c r="C15" s="35"/>
      <c r="D15" s="41"/>
      <c r="G15" s="6"/>
      <c r="H15" s="6"/>
      <c r="J15" s="7"/>
    </row>
    <row r="16" spans="1:10" ht="21" customHeight="1">
      <c r="A16" s="419" t="s">
        <v>258</v>
      </c>
      <c r="B16" s="419"/>
      <c r="C16" s="419"/>
      <c r="D16" s="41"/>
      <c r="G16" s="6"/>
      <c r="H16" s="6"/>
      <c r="J16" s="7"/>
    </row>
    <row r="17" spans="1:10" ht="15.75" customHeight="1">
      <c r="A17" s="417"/>
      <c r="B17" s="417"/>
      <c r="C17" s="35"/>
      <c r="D17" s="41"/>
      <c r="G17" s="6"/>
      <c r="H17" s="6"/>
      <c r="J17" s="7"/>
    </row>
    <row r="18" spans="1:4" ht="46.5" customHeight="1">
      <c r="A18" s="182" t="s">
        <v>104</v>
      </c>
      <c r="B18" s="40"/>
      <c r="C18" s="37"/>
      <c r="D18" s="37"/>
    </row>
    <row r="19" spans="1:4" ht="15">
      <c r="A19" s="42" t="s">
        <v>85</v>
      </c>
      <c r="B19" s="40"/>
      <c r="C19" s="37"/>
      <c r="D19" s="37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</sheetData>
  <mergeCells count="11">
    <mergeCell ref="A17:B17"/>
    <mergeCell ref="A15:B15"/>
    <mergeCell ref="A16:C16"/>
    <mergeCell ref="A5:D5"/>
    <mergeCell ref="A11:B11"/>
    <mergeCell ref="A14:B14"/>
    <mergeCell ref="A13:B13"/>
    <mergeCell ref="A3:D3"/>
    <mergeCell ref="A4:D4"/>
    <mergeCell ref="C2:D2"/>
    <mergeCell ref="A12:B1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2"/>
  <dimension ref="A1:P122"/>
  <sheetViews>
    <sheetView showZeros="0" view="pageBreakPreview" zoomScaleNormal="110" zoomScaleSheetLayoutView="100" workbookViewId="0" topLeftCell="A83">
      <selection activeCell="D93" sqref="D93"/>
    </sheetView>
  </sheetViews>
  <sheetFormatPr defaultColWidth="9.00390625" defaultRowHeight="15.75"/>
  <cols>
    <col min="1" max="1" width="49.75390625" style="9" customWidth="1"/>
    <col min="2" max="2" width="5.125" style="9" customWidth="1"/>
    <col min="3" max="3" width="16.875" style="9" customWidth="1"/>
    <col min="4" max="4" width="17.00390625" style="9" customWidth="1"/>
    <col min="5" max="5" width="10.50390625" style="9" customWidth="1"/>
    <col min="6" max="6" width="30.875" style="9" customWidth="1"/>
    <col min="7" max="7" width="47.00390625" style="9" customWidth="1"/>
    <col min="8" max="16384" width="7.00390625" style="9" customWidth="1"/>
  </cols>
  <sheetData>
    <row r="1" spans="1:5" ht="5.25" customHeight="1">
      <c r="A1" s="434" t="s">
        <v>264</v>
      </c>
      <c r="B1" s="434"/>
      <c r="C1" s="434"/>
      <c r="D1" s="434"/>
      <c r="E1" s="8"/>
    </row>
    <row r="2" spans="1:5" ht="13.5" customHeight="1" hidden="1">
      <c r="A2" s="434"/>
      <c r="B2" s="434"/>
      <c r="C2" s="434"/>
      <c r="D2" s="434"/>
      <c r="E2" s="8"/>
    </row>
    <row r="3" spans="1:5" ht="17.25" customHeight="1">
      <c r="A3" s="119" t="s">
        <v>265</v>
      </c>
      <c r="B3" s="120" t="s">
        <v>266</v>
      </c>
      <c r="C3" s="120" t="s">
        <v>267</v>
      </c>
      <c r="D3" s="121" t="s">
        <v>268</v>
      </c>
      <c r="E3" s="149"/>
    </row>
    <row r="4" spans="1:5" ht="30" customHeight="1">
      <c r="A4" s="122"/>
      <c r="B4" s="123" t="s">
        <v>269</v>
      </c>
      <c r="C4" s="123" t="s">
        <v>79</v>
      </c>
      <c r="D4" s="124" t="s">
        <v>80</v>
      </c>
      <c r="E4" s="150"/>
    </row>
    <row r="5" spans="1:5" ht="12.75" customHeight="1">
      <c r="A5" s="10">
        <v>1</v>
      </c>
      <c r="B5" s="10">
        <v>2</v>
      </c>
      <c r="C5" s="10">
        <v>3</v>
      </c>
      <c r="D5" s="10">
        <v>4</v>
      </c>
      <c r="E5" s="151"/>
    </row>
    <row r="6" spans="1:5" ht="12" customHeight="1">
      <c r="A6" s="109" t="s">
        <v>270</v>
      </c>
      <c r="B6" s="105"/>
      <c r="C6" s="106"/>
      <c r="D6" s="106"/>
      <c r="E6" s="152"/>
    </row>
    <row r="7" spans="1:5" ht="13.5" customHeight="1">
      <c r="A7" s="88" t="s">
        <v>271</v>
      </c>
      <c r="B7" s="64"/>
      <c r="C7" s="65"/>
      <c r="D7" s="65"/>
      <c r="E7" s="153"/>
    </row>
    <row r="8" spans="1:16" ht="13.5" customHeight="1">
      <c r="A8" s="128" t="s">
        <v>287</v>
      </c>
      <c r="B8" s="66" t="s">
        <v>272</v>
      </c>
      <c r="C8" s="145" t="str">
        <f>IF(SUM(C10)-SUM(C9)=0,"-",SUM(C10)-SUM(C9))</f>
        <v>-</v>
      </c>
      <c r="D8" s="145" t="str">
        <f>IF(SUM(D10)-SUM(D9)=0,"-",SUM(D10)-SUM(D9))</f>
        <v>-</v>
      </c>
      <c r="E8" s="154"/>
      <c r="H8" s="117"/>
      <c r="I8" s="117"/>
      <c r="J8" s="117"/>
      <c r="K8" s="117"/>
      <c r="L8" s="118"/>
      <c r="M8" s="118"/>
      <c r="N8" s="118"/>
      <c r="O8" s="118"/>
      <c r="P8" s="118"/>
    </row>
    <row r="9" spans="1:16" ht="13.5" customHeight="1">
      <c r="A9" s="128" t="s">
        <v>31</v>
      </c>
      <c r="B9" s="67" t="s">
        <v>273</v>
      </c>
      <c r="C9" s="81" t="s">
        <v>286</v>
      </c>
      <c r="D9" s="81" t="s">
        <v>286</v>
      </c>
      <c r="E9" s="155"/>
      <c r="F9" s="139" t="s">
        <v>72</v>
      </c>
      <c r="G9" s="139"/>
      <c r="H9" s="117"/>
      <c r="I9" s="117"/>
      <c r="J9" s="117"/>
      <c r="K9" s="117"/>
      <c r="L9" s="118"/>
      <c r="M9" s="118"/>
      <c r="N9" s="118"/>
      <c r="O9" s="118"/>
      <c r="P9" s="118"/>
    </row>
    <row r="10" spans="1:7" ht="14.25" customHeight="1">
      <c r="A10" s="128" t="s">
        <v>288</v>
      </c>
      <c r="B10" s="67" t="s">
        <v>274</v>
      </c>
      <c r="C10" s="291">
        <v>0</v>
      </c>
      <c r="D10" s="291">
        <v>0</v>
      </c>
      <c r="E10" s="155"/>
      <c r="F10" s="117" t="s">
        <v>73</v>
      </c>
      <c r="G10" s="117"/>
    </row>
    <row r="11" spans="1:7" ht="12.75" customHeight="1">
      <c r="A11" s="129" t="s">
        <v>275</v>
      </c>
      <c r="B11" s="66"/>
      <c r="C11" s="170"/>
      <c r="D11" s="170"/>
      <c r="E11" s="155"/>
      <c r="F11" s="117" t="s">
        <v>74</v>
      </c>
      <c r="G11" s="117"/>
    </row>
    <row r="12" spans="1:7" ht="13.5" customHeight="1">
      <c r="A12" s="128" t="s">
        <v>287</v>
      </c>
      <c r="B12" s="66" t="s">
        <v>276</v>
      </c>
      <c r="C12" s="171">
        <f>IF(SUM(C14)-SUM(C13)=0,"-",SUM(C14)-SUM(C13))</f>
        <v>1591621</v>
      </c>
      <c r="D12" s="171">
        <f>IF(SUM(D14)-SUM(D13)=0,"-",SUM(D14)-SUM(D13))</f>
        <v>1604893.37</v>
      </c>
      <c r="E12" s="154"/>
      <c r="F12" s="116" t="s">
        <v>75</v>
      </c>
      <c r="G12" s="116"/>
    </row>
    <row r="13" spans="1:5" ht="13.5" customHeight="1">
      <c r="A13" s="128" t="s">
        <v>289</v>
      </c>
      <c r="B13" s="67" t="s">
        <v>277</v>
      </c>
      <c r="C13" s="170">
        <v>1571538</v>
      </c>
      <c r="D13" s="172">
        <v>1594522.63</v>
      </c>
      <c r="E13" s="155"/>
    </row>
    <row r="14" spans="1:5" ht="13.5" customHeight="1">
      <c r="A14" s="128" t="s">
        <v>288</v>
      </c>
      <c r="B14" s="67" t="s">
        <v>278</v>
      </c>
      <c r="C14" s="291">
        <v>3163159</v>
      </c>
      <c r="D14" s="291">
        <v>3199416</v>
      </c>
      <c r="E14" s="155"/>
    </row>
    <row r="15" spans="1:5" ht="14.25" customHeight="1">
      <c r="A15" s="129" t="s">
        <v>279</v>
      </c>
      <c r="B15" s="66"/>
      <c r="C15" s="173"/>
      <c r="D15" s="173"/>
      <c r="E15" s="155"/>
    </row>
    <row r="16" spans="1:5" ht="13.5" customHeight="1">
      <c r="A16" s="128" t="s">
        <v>287</v>
      </c>
      <c r="B16" s="66" t="s">
        <v>280</v>
      </c>
      <c r="C16" s="171">
        <v>22481</v>
      </c>
      <c r="D16" s="171">
        <f>IF(SUM(D18)-SUM(D17)=0,"-",SUM(D18)-SUM(D17))</f>
        <v>19831.08</v>
      </c>
      <c r="E16" s="154"/>
    </row>
    <row r="17" spans="1:5" ht="13.5" customHeight="1">
      <c r="A17" s="128" t="s">
        <v>290</v>
      </c>
      <c r="B17" s="67" t="s">
        <v>313</v>
      </c>
      <c r="C17" s="170">
        <v>20576</v>
      </c>
      <c r="D17" s="170">
        <v>19831.08</v>
      </c>
      <c r="E17" s="155"/>
    </row>
    <row r="18" spans="1:5" ht="13.5" customHeight="1">
      <c r="A18" s="128" t="s">
        <v>288</v>
      </c>
      <c r="B18" s="68" t="s">
        <v>314</v>
      </c>
      <c r="C18" s="291">
        <v>43057</v>
      </c>
      <c r="D18" s="291">
        <v>39662.16</v>
      </c>
      <c r="E18" s="155"/>
    </row>
    <row r="19" spans="1:5" ht="13.5" customHeight="1">
      <c r="A19" s="130" t="s">
        <v>32</v>
      </c>
      <c r="B19" s="62" t="s">
        <v>315</v>
      </c>
      <c r="C19" s="291">
        <v>0</v>
      </c>
      <c r="D19" s="291">
        <v>0</v>
      </c>
      <c r="E19" s="155"/>
    </row>
    <row r="20" spans="1:5" ht="13.5" customHeight="1">
      <c r="A20" s="130" t="s">
        <v>291</v>
      </c>
      <c r="B20" s="62" t="s">
        <v>254</v>
      </c>
      <c r="C20" s="291">
        <v>0</v>
      </c>
      <c r="D20" s="291">
        <v>0</v>
      </c>
      <c r="E20" s="155"/>
    </row>
    <row r="21" spans="1:5" ht="13.5" customHeight="1">
      <c r="A21" s="109" t="s">
        <v>316</v>
      </c>
      <c r="B21" s="102"/>
      <c r="C21" s="103"/>
      <c r="D21" s="104"/>
      <c r="E21" s="156"/>
    </row>
    <row r="22" spans="1:5" ht="13.5" customHeight="1">
      <c r="A22" s="88" t="s">
        <v>318</v>
      </c>
      <c r="B22" s="63" t="s">
        <v>319</v>
      </c>
      <c r="C22" s="292">
        <v>6750.11</v>
      </c>
      <c r="D22" s="292">
        <v>4901.71</v>
      </c>
      <c r="E22" s="157"/>
    </row>
    <row r="23" spans="1:5" ht="13.5" customHeight="1">
      <c r="A23" s="88" t="s">
        <v>320</v>
      </c>
      <c r="B23" s="66" t="s">
        <v>321</v>
      </c>
      <c r="C23" s="82">
        <v>13005.82</v>
      </c>
      <c r="D23" s="82">
        <v>13005.82</v>
      </c>
      <c r="E23" s="157"/>
    </row>
    <row r="24" spans="1:5" ht="13.5" customHeight="1">
      <c r="A24" s="88" t="s">
        <v>322</v>
      </c>
      <c r="B24" s="66" t="s">
        <v>323</v>
      </c>
      <c r="C24" s="82" t="s">
        <v>286</v>
      </c>
      <c r="D24" s="82" t="s">
        <v>286</v>
      </c>
      <c r="E24" s="157"/>
    </row>
    <row r="25" spans="1:5" ht="13.5" customHeight="1">
      <c r="A25" s="89" t="s">
        <v>324</v>
      </c>
      <c r="B25" s="62" t="s">
        <v>325</v>
      </c>
      <c r="C25" s="95">
        <v>733.05</v>
      </c>
      <c r="D25" s="95" t="str">
        <f>IF(SUM(D26:D32)=0,"-",SUM(D26:D32))</f>
        <v>-</v>
      </c>
      <c r="E25" s="158"/>
    </row>
    <row r="26" spans="1:5" ht="25.5" customHeight="1">
      <c r="A26" s="90" t="s">
        <v>78</v>
      </c>
      <c r="B26" s="67" t="s">
        <v>326</v>
      </c>
      <c r="C26" s="82" t="s">
        <v>286</v>
      </c>
      <c r="D26" s="82" t="s">
        <v>286</v>
      </c>
      <c r="E26" s="157"/>
    </row>
    <row r="27" spans="1:5" ht="13.5" customHeight="1">
      <c r="A27" s="91" t="s">
        <v>300</v>
      </c>
      <c r="B27" s="69" t="s">
        <v>327</v>
      </c>
      <c r="C27" s="82" t="s">
        <v>286</v>
      </c>
      <c r="D27" s="82" t="s">
        <v>286</v>
      </c>
      <c r="E27" s="157"/>
    </row>
    <row r="28" spans="1:5" ht="13.5" customHeight="1">
      <c r="A28" s="88" t="s">
        <v>328</v>
      </c>
      <c r="B28" s="67" t="s">
        <v>329</v>
      </c>
      <c r="C28" s="82" t="s">
        <v>286</v>
      </c>
      <c r="D28" s="82" t="s">
        <v>286</v>
      </c>
      <c r="E28" s="157"/>
    </row>
    <row r="29" spans="1:5" ht="13.5" customHeight="1">
      <c r="A29" s="88" t="s">
        <v>330</v>
      </c>
      <c r="B29" s="67" t="s">
        <v>331</v>
      </c>
      <c r="C29" s="82" t="s">
        <v>286</v>
      </c>
      <c r="D29" s="82" t="s">
        <v>286</v>
      </c>
      <c r="E29" s="157"/>
    </row>
    <row r="30" spans="1:5" ht="13.5" customHeight="1">
      <c r="A30" s="88" t="s">
        <v>332</v>
      </c>
      <c r="B30" s="67" t="s">
        <v>333</v>
      </c>
      <c r="C30" s="82" t="s">
        <v>286</v>
      </c>
      <c r="D30" s="82" t="s">
        <v>286</v>
      </c>
      <c r="E30" s="157"/>
    </row>
    <row r="31" spans="1:5" ht="13.5" customHeight="1">
      <c r="A31" s="88" t="s">
        <v>334</v>
      </c>
      <c r="B31" s="67" t="s">
        <v>335</v>
      </c>
      <c r="C31" s="82" t="s">
        <v>286</v>
      </c>
      <c r="D31" s="82" t="s">
        <v>286</v>
      </c>
      <c r="E31" s="157"/>
    </row>
    <row r="32" spans="1:5" ht="13.5" customHeight="1">
      <c r="A32" s="88" t="s">
        <v>336</v>
      </c>
      <c r="B32" s="67" t="s">
        <v>337</v>
      </c>
      <c r="C32" s="82">
        <v>733.05</v>
      </c>
      <c r="D32" s="82" t="s">
        <v>286</v>
      </c>
      <c r="E32" s="157"/>
    </row>
    <row r="33" spans="1:5" ht="13.5" customHeight="1">
      <c r="A33" s="90" t="s">
        <v>91</v>
      </c>
      <c r="B33" s="66" t="s">
        <v>338</v>
      </c>
      <c r="C33" s="292">
        <v>0</v>
      </c>
      <c r="D33" s="292">
        <v>0</v>
      </c>
      <c r="E33" s="159"/>
    </row>
    <row r="34" spans="1:5" ht="13.5" customHeight="1">
      <c r="A34" s="88" t="s">
        <v>13</v>
      </c>
      <c r="B34" s="66" t="s">
        <v>302</v>
      </c>
      <c r="C34" s="82" t="s">
        <v>286</v>
      </c>
      <c r="D34" s="82" t="s">
        <v>286</v>
      </c>
      <c r="E34" s="157"/>
    </row>
    <row r="35" spans="1:5" ht="13.5" customHeight="1">
      <c r="A35" s="88" t="s">
        <v>33</v>
      </c>
      <c r="B35" s="66" t="s">
        <v>34</v>
      </c>
      <c r="C35" s="82" t="s">
        <v>286</v>
      </c>
      <c r="D35" s="82" t="s">
        <v>286</v>
      </c>
      <c r="E35" s="157"/>
    </row>
    <row r="36" spans="1:5" ht="13.5" customHeight="1">
      <c r="A36" s="88" t="s">
        <v>303</v>
      </c>
      <c r="B36" s="66" t="s">
        <v>304</v>
      </c>
      <c r="C36" s="82" t="s">
        <v>286</v>
      </c>
      <c r="D36" s="82" t="s">
        <v>286</v>
      </c>
      <c r="E36" s="157"/>
    </row>
    <row r="37" spans="1:5" ht="13.5" customHeight="1">
      <c r="A37" s="88" t="s">
        <v>305</v>
      </c>
      <c r="B37" s="66" t="s">
        <v>306</v>
      </c>
      <c r="C37" s="96" t="str">
        <f>IF(SUM(C38:C39)=0,"-",SUM(C38:C39))</f>
        <v>-</v>
      </c>
      <c r="D37" s="96" t="str">
        <f>IF(SUM(D38:D39)=0,"-",SUM(D38:D39))</f>
        <v>-</v>
      </c>
      <c r="E37" s="158"/>
    </row>
    <row r="38" spans="1:5" ht="13.5" customHeight="1">
      <c r="A38" s="128" t="s">
        <v>292</v>
      </c>
      <c r="B38" s="66" t="s">
        <v>3</v>
      </c>
      <c r="C38" s="82" t="s">
        <v>286</v>
      </c>
      <c r="D38" s="82" t="s">
        <v>286</v>
      </c>
      <c r="E38" s="157"/>
    </row>
    <row r="39" spans="1:5" ht="13.5" customHeight="1">
      <c r="A39" s="128" t="s">
        <v>293</v>
      </c>
      <c r="B39" s="66" t="s">
        <v>4</v>
      </c>
      <c r="C39" s="82" t="s">
        <v>286</v>
      </c>
      <c r="D39" s="82" t="s">
        <v>286</v>
      </c>
      <c r="E39" s="157"/>
    </row>
    <row r="40" spans="1:5" ht="13.5" customHeight="1">
      <c r="A40" s="88" t="s">
        <v>308</v>
      </c>
      <c r="B40" s="66" t="s">
        <v>309</v>
      </c>
      <c r="C40" s="96" t="str">
        <f>IF(SUM(C41:C44)=0,"-",SUM(C41:C44))</f>
        <v>-</v>
      </c>
      <c r="D40" s="96" t="str">
        <f>IF(SUM(D41:D44)=0,"-",SUM(D41:D44))</f>
        <v>-</v>
      </c>
      <c r="E40" s="158"/>
    </row>
    <row r="41" spans="1:5" ht="13.5" customHeight="1">
      <c r="A41" s="88" t="s">
        <v>310</v>
      </c>
      <c r="B41" s="67" t="s">
        <v>311</v>
      </c>
      <c r="C41" s="82" t="s">
        <v>286</v>
      </c>
      <c r="D41" s="82" t="s">
        <v>286</v>
      </c>
      <c r="E41" s="157"/>
    </row>
    <row r="42" spans="1:5" ht="13.5" customHeight="1">
      <c r="A42" s="88" t="s">
        <v>312</v>
      </c>
      <c r="B42" s="67" t="s">
        <v>76</v>
      </c>
      <c r="C42" s="82" t="s">
        <v>286</v>
      </c>
      <c r="D42" s="82" t="s">
        <v>286</v>
      </c>
      <c r="E42" s="157"/>
    </row>
    <row r="43" spans="1:5" ht="13.5" customHeight="1">
      <c r="A43" s="88" t="s">
        <v>98</v>
      </c>
      <c r="B43" s="67" t="s">
        <v>99</v>
      </c>
      <c r="C43" s="82" t="s">
        <v>286</v>
      </c>
      <c r="D43" s="82" t="s">
        <v>286</v>
      </c>
      <c r="E43" s="157"/>
    </row>
    <row r="44" spans="1:5" ht="13.5" customHeight="1">
      <c r="A44" s="88" t="s">
        <v>100</v>
      </c>
      <c r="B44" s="67" t="s">
        <v>101</v>
      </c>
      <c r="C44" s="292" t="str">
        <f>ДОД_3!C35</f>
        <v>-</v>
      </c>
      <c r="D44" s="292" t="str">
        <f>ДОД_3!H35</f>
        <v>-</v>
      </c>
      <c r="E44" s="157"/>
    </row>
    <row r="45" spans="1:5" ht="13.5" customHeight="1">
      <c r="A45" s="88" t="s">
        <v>102</v>
      </c>
      <c r="B45" s="66" t="s">
        <v>103</v>
      </c>
      <c r="C45" s="82" t="s">
        <v>286</v>
      </c>
      <c r="D45" s="82" t="s">
        <v>286</v>
      </c>
      <c r="E45" s="157"/>
    </row>
    <row r="46" spans="1:5" ht="13.5" customHeight="1">
      <c r="A46" s="88" t="s">
        <v>175</v>
      </c>
      <c r="B46" s="66" t="s">
        <v>176</v>
      </c>
      <c r="C46" s="96" t="str">
        <f>IF(SUM(C47:C50)=0,"-",SUM(C47:C50))</f>
        <v>-</v>
      </c>
      <c r="D46" s="96" t="str">
        <f>IF(SUM(D47:D50)=0,"-",SUM(D47:D50))</f>
        <v>-</v>
      </c>
      <c r="E46" s="158"/>
    </row>
    <row r="47" spans="1:5" ht="27" customHeight="1">
      <c r="A47" s="92" t="s">
        <v>177</v>
      </c>
      <c r="B47" s="67" t="s">
        <v>178</v>
      </c>
      <c r="C47" s="82" t="s">
        <v>286</v>
      </c>
      <c r="D47" s="82" t="s">
        <v>286</v>
      </c>
      <c r="E47" s="157"/>
    </row>
    <row r="48" spans="1:5" ht="27" customHeight="1">
      <c r="A48" s="92" t="s">
        <v>179</v>
      </c>
      <c r="B48" s="67" t="s">
        <v>180</v>
      </c>
      <c r="C48" s="82" t="s">
        <v>286</v>
      </c>
      <c r="D48" s="82" t="s">
        <v>286</v>
      </c>
      <c r="E48" s="157"/>
    </row>
    <row r="49" spans="1:5" ht="27" customHeight="1">
      <c r="A49" s="92" t="s">
        <v>181</v>
      </c>
      <c r="B49" s="67" t="s">
        <v>182</v>
      </c>
      <c r="C49" s="82" t="s">
        <v>286</v>
      </c>
      <c r="D49" s="82" t="s">
        <v>286</v>
      </c>
      <c r="E49" s="157"/>
    </row>
    <row r="50" spans="1:7" ht="42" customHeight="1">
      <c r="A50" s="92" t="s">
        <v>255</v>
      </c>
      <c r="B50" s="67" t="s">
        <v>256</v>
      </c>
      <c r="C50" s="292" t="str">
        <f>ДОД_3!C31</f>
        <v>-</v>
      </c>
      <c r="D50" s="292" t="str">
        <f>ДОД_3!H31</f>
        <v>-</v>
      </c>
      <c r="E50" s="157"/>
      <c r="F50" s="141"/>
      <c r="G50" s="141"/>
    </row>
    <row r="51" spans="1:5" ht="15.75" customHeight="1">
      <c r="A51" s="93" t="s">
        <v>183</v>
      </c>
      <c r="B51" s="62" t="s">
        <v>184</v>
      </c>
      <c r="C51" s="292" t="str">
        <f>ДОД_3!C34</f>
        <v>-</v>
      </c>
      <c r="D51" s="292" t="str">
        <f>ДОД_3!H34</f>
        <v>-</v>
      </c>
      <c r="E51" s="157"/>
    </row>
    <row r="52" spans="1:5" ht="13.5" customHeight="1">
      <c r="A52" s="89" t="s">
        <v>339</v>
      </c>
      <c r="B52" s="62" t="s">
        <v>340</v>
      </c>
      <c r="C52" s="81" t="s">
        <v>286</v>
      </c>
      <c r="D52" s="81" t="s">
        <v>286</v>
      </c>
      <c r="E52" s="300" t="s">
        <v>112</v>
      </c>
    </row>
    <row r="53" spans="1:5" ht="13.5" customHeight="1">
      <c r="A53" s="131" t="s">
        <v>295</v>
      </c>
      <c r="B53" s="62" t="s">
        <v>294</v>
      </c>
      <c r="C53" s="145" t="str">
        <f>IF(SUM(C72)-SUM(C20)=0,"-",SUM(C72)-SUM(C20))</f>
        <v>-</v>
      </c>
      <c r="D53" s="145" t="str">
        <f>IF(SUM(D72)-SUM(D20)=0,"-",SUM(D72)-SUM(D20))</f>
        <v>-</v>
      </c>
      <c r="E53" s="154"/>
    </row>
    <row r="54" spans="1:5" ht="12" customHeight="1">
      <c r="A54" s="108" t="s">
        <v>341</v>
      </c>
      <c r="B54" s="99"/>
      <c r="C54" s="100"/>
      <c r="D54" s="101"/>
      <c r="E54" s="160"/>
    </row>
    <row r="55" spans="1:5" ht="13.5" customHeight="1">
      <c r="A55" s="91" t="s">
        <v>21</v>
      </c>
      <c r="B55" s="63" t="s">
        <v>342</v>
      </c>
      <c r="C55" s="86" t="s">
        <v>286</v>
      </c>
      <c r="D55" s="86" t="s">
        <v>286</v>
      </c>
      <c r="E55" s="161"/>
    </row>
    <row r="56" spans="1:5" ht="15.75" customHeight="1">
      <c r="A56" s="88" t="s">
        <v>22</v>
      </c>
      <c r="B56" s="66" t="s">
        <v>343</v>
      </c>
      <c r="C56" s="96" t="str">
        <f>IF(SUM(C57:C60)=0,"-",SUM(C57:C60))</f>
        <v>-</v>
      </c>
      <c r="D56" s="96" t="str">
        <f>IF(SUM(D57:D60)=0,"-",SUM(D57:D60))</f>
        <v>-</v>
      </c>
      <c r="E56" s="158"/>
    </row>
    <row r="57" spans="1:5" ht="15" customHeight="1">
      <c r="A57" s="88" t="s">
        <v>244</v>
      </c>
      <c r="B57" s="67" t="s">
        <v>245</v>
      </c>
      <c r="C57" s="82" t="s">
        <v>286</v>
      </c>
      <c r="D57" s="82" t="s">
        <v>286</v>
      </c>
      <c r="E57" s="157"/>
    </row>
    <row r="58" spans="1:5" ht="14.25" customHeight="1">
      <c r="A58" s="88" t="s">
        <v>23</v>
      </c>
      <c r="B58" s="67" t="s">
        <v>246</v>
      </c>
      <c r="C58" s="82" t="s">
        <v>286</v>
      </c>
      <c r="D58" s="82" t="s">
        <v>286</v>
      </c>
      <c r="E58" s="157"/>
    </row>
    <row r="59" spans="1:5" ht="29.25" customHeight="1">
      <c r="A59" s="92" t="s">
        <v>25</v>
      </c>
      <c r="B59" s="67" t="s">
        <v>247</v>
      </c>
      <c r="C59" s="82" t="s">
        <v>286</v>
      </c>
      <c r="D59" s="82" t="s">
        <v>286</v>
      </c>
      <c r="E59" s="157"/>
    </row>
    <row r="60" spans="1:5" ht="27" customHeight="1">
      <c r="A60" s="92" t="s">
        <v>24</v>
      </c>
      <c r="B60" s="67" t="s">
        <v>243</v>
      </c>
      <c r="C60" s="82" t="s">
        <v>286</v>
      </c>
      <c r="D60" s="82" t="s">
        <v>286</v>
      </c>
      <c r="E60" s="157"/>
    </row>
    <row r="61" spans="1:5" ht="14.25" customHeight="1">
      <c r="A61" s="92" t="s">
        <v>36</v>
      </c>
      <c r="B61" s="67" t="s">
        <v>35</v>
      </c>
      <c r="C61" s="82" t="s">
        <v>286</v>
      </c>
      <c r="D61" s="82" t="s">
        <v>286</v>
      </c>
      <c r="E61" s="157"/>
    </row>
    <row r="62" spans="1:5" ht="22.5" customHeight="1">
      <c r="A62" s="107" t="s">
        <v>261</v>
      </c>
      <c r="B62" s="97" t="s">
        <v>248</v>
      </c>
      <c r="C62" s="98">
        <f>IF(SUM(C8,C12,C16,C19:C20,C22:C25,C33:C37,C40,C45,C46,C51:C53,C55,C56,C61)=0,"-",SUM(C8,C12,C16,C19:C20,C22:C25,C33:C37,C40,C45,C46,C51:C53,C55,C56,C61))</f>
        <v>1634590.9800000002</v>
      </c>
      <c r="D62" s="98">
        <f>IF(SUM(D8,D12,D16,D19:D20,D22:D25,D33:D37,D40,D45,D46,D51:D53,D55,D56,D61)=0,"-",SUM(D8,D12,D16,D19:D20,D22:D25,D33:D37,D40,D45,D46,D51:D53,,D55,D56,D61))</f>
        <v>1642631.9800000002</v>
      </c>
      <c r="E62" s="162"/>
    </row>
    <row r="63" spans="1:5" ht="4.5" customHeight="1">
      <c r="A63" s="70"/>
      <c r="B63" s="71"/>
      <c r="C63" s="72"/>
      <c r="D63" s="72"/>
      <c r="E63" s="72"/>
    </row>
    <row r="64" spans="1:5" ht="13.5" customHeight="1">
      <c r="A64" s="73"/>
      <c r="B64" s="74"/>
      <c r="C64" s="75"/>
      <c r="D64" s="75"/>
      <c r="E64" s="75"/>
    </row>
    <row r="65" spans="1:5" ht="13.5" customHeight="1">
      <c r="A65" s="73"/>
      <c r="B65" s="74"/>
      <c r="C65" s="75"/>
      <c r="D65" s="75"/>
      <c r="E65" s="75"/>
    </row>
    <row r="66" spans="1:5" ht="13.5" customHeight="1">
      <c r="A66" s="76"/>
      <c r="B66" s="294" t="s">
        <v>266</v>
      </c>
      <c r="C66" s="295" t="s">
        <v>249</v>
      </c>
      <c r="D66" s="296" t="s">
        <v>268</v>
      </c>
      <c r="E66" s="163"/>
    </row>
    <row r="67" spans="1:5" ht="27" customHeight="1">
      <c r="A67" s="77" t="s">
        <v>250</v>
      </c>
      <c r="B67" s="297" t="s">
        <v>269</v>
      </c>
      <c r="C67" s="298" t="s">
        <v>79</v>
      </c>
      <c r="D67" s="299" t="s">
        <v>80</v>
      </c>
      <c r="E67" s="164"/>
    </row>
    <row r="68" spans="1:5" ht="13.5" customHeight="1">
      <c r="A68" s="78">
        <v>1</v>
      </c>
      <c r="B68" s="79">
        <v>2</v>
      </c>
      <c r="C68" s="80">
        <v>3</v>
      </c>
      <c r="D68" s="80">
        <v>4</v>
      </c>
      <c r="E68" s="165"/>
    </row>
    <row r="69" spans="1:5" ht="15.75" customHeight="1">
      <c r="A69" s="107" t="s">
        <v>251</v>
      </c>
      <c r="B69" s="97"/>
      <c r="C69" s="110"/>
      <c r="D69" s="127"/>
      <c r="E69" s="166"/>
    </row>
    <row r="70" spans="1:5" ht="19.5" customHeight="1">
      <c r="A70" s="94" t="s">
        <v>284</v>
      </c>
      <c r="B70" s="62" t="s">
        <v>285</v>
      </c>
      <c r="C70" s="146">
        <f>IF(SUM(C8,C12,C16,C19)=0,"-",SUM(C8,C12,C16,C19))</f>
        <v>1614102</v>
      </c>
      <c r="D70" s="145">
        <f>IF(SUM(D8,D12,D16,D19)=0,"-",SUM(D8,D12,D16,D19))</f>
        <v>1624724.4500000002</v>
      </c>
      <c r="E70" s="154"/>
    </row>
    <row r="71" spans="1:5" ht="19.5" customHeight="1">
      <c r="A71" s="93" t="s">
        <v>86</v>
      </c>
      <c r="B71" s="62" t="s">
        <v>87</v>
      </c>
      <c r="C71" s="147">
        <f>IF(SUM(C23)=0,"-",(SUM(C23)))</f>
        <v>13005.82</v>
      </c>
      <c r="D71" s="147">
        <f>IF(SUM(D23)=0,"-",(SUM(D23)))</f>
        <v>13005.82</v>
      </c>
      <c r="E71" s="154"/>
    </row>
    <row r="72" spans="1:5" s="133" customFormat="1" ht="18" customHeight="1">
      <c r="A72" s="134" t="s">
        <v>297</v>
      </c>
      <c r="B72" s="66" t="s">
        <v>298</v>
      </c>
      <c r="C72" s="82" t="s">
        <v>286</v>
      </c>
      <c r="D72" s="82" t="s">
        <v>286</v>
      </c>
      <c r="E72" s="157"/>
    </row>
    <row r="73" spans="1:5" ht="18.75" customHeight="1">
      <c r="A73" s="132" t="s">
        <v>296</v>
      </c>
      <c r="B73" s="79" t="s">
        <v>88</v>
      </c>
      <c r="C73" s="293">
        <v>-2629504.48</v>
      </c>
      <c r="D73" s="293">
        <v>-2622729.26</v>
      </c>
      <c r="E73" s="157"/>
    </row>
    <row r="74" spans="1:5" ht="18" customHeight="1">
      <c r="A74" s="142" t="s">
        <v>299</v>
      </c>
      <c r="B74" s="62" t="s">
        <v>89</v>
      </c>
      <c r="C74" s="293">
        <v>-6821006.99</v>
      </c>
      <c r="D74" s="293">
        <v>-6748297.76</v>
      </c>
      <c r="E74" s="157"/>
    </row>
    <row r="75" spans="1:5" ht="18" customHeight="1">
      <c r="A75" s="428" t="s">
        <v>37</v>
      </c>
      <c r="B75" s="430" t="s">
        <v>90</v>
      </c>
      <c r="C75" s="435" t="s">
        <v>286</v>
      </c>
      <c r="D75" s="435" t="s">
        <v>286</v>
      </c>
      <c r="E75" s="155"/>
    </row>
    <row r="76" spans="1:5" ht="1.5" customHeight="1" hidden="1">
      <c r="A76" s="429"/>
      <c r="B76" s="437"/>
      <c r="C76" s="436"/>
      <c r="D76" s="436"/>
      <c r="E76" s="155"/>
    </row>
    <row r="77" spans="1:6" ht="15" customHeight="1">
      <c r="A77" s="108" t="s">
        <v>252</v>
      </c>
      <c r="B77" s="111"/>
      <c r="C77" s="112"/>
      <c r="D77" s="125"/>
      <c r="E77" s="167"/>
      <c r="F77" s="143"/>
    </row>
    <row r="78" spans="1:6" ht="18.75" customHeight="1">
      <c r="A78" s="94" t="s">
        <v>348</v>
      </c>
      <c r="B78" s="62" t="s">
        <v>349</v>
      </c>
      <c r="C78" s="140">
        <v>0</v>
      </c>
      <c r="D78" s="140">
        <v>0</v>
      </c>
      <c r="E78" s="159"/>
      <c r="F78" s="139"/>
    </row>
    <row r="79" spans="1:6" ht="33" customHeight="1">
      <c r="A79" s="94" t="s">
        <v>281</v>
      </c>
      <c r="B79" s="62" t="s">
        <v>282</v>
      </c>
      <c r="C79" s="140">
        <v>0</v>
      </c>
      <c r="D79" s="140">
        <v>0</v>
      </c>
      <c r="E79" s="159"/>
      <c r="F79" s="144" t="s">
        <v>12</v>
      </c>
    </row>
    <row r="80" spans="1:6" ht="27" customHeight="1">
      <c r="A80" s="94" t="s">
        <v>257</v>
      </c>
      <c r="B80" s="62" t="s">
        <v>355</v>
      </c>
      <c r="C80" s="140">
        <v>0</v>
      </c>
      <c r="D80" s="140">
        <v>0</v>
      </c>
      <c r="E80" s="159"/>
      <c r="F80" s="117" t="s">
        <v>93</v>
      </c>
    </row>
    <row r="81" spans="1:6" ht="18" customHeight="1">
      <c r="A81" s="94" t="s">
        <v>356</v>
      </c>
      <c r="B81" s="62" t="s">
        <v>357</v>
      </c>
      <c r="C81" s="140">
        <v>0</v>
      </c>
      <c r="D81" s="140">
        <v>0</v>
      </c>
      <c r="E81" s="159"/>
      <c r="F81" s="116"/>
    </row>
    <row r="82" spans="1:5" ht="16.5" customHeight="1">
      <c r="A82" s="94" t="s">
        <v>358</v>
      </c>
      <c r="B82" s="62" t="s">
        <v>359</v>
      </c>
      <c r="C82" s="96">
        <f>IF(SUM(C83:C91)=0,"-",SUM(C83:C91))</f>
        <v>9457994.629999999</v>
      </c>
      <c r="D82" s="96">
        <v>9375928.73</v>
      </c>
      <c r="E82" s="158"/>
    </row>
    <row r="83" spans="1:5" ht="27.75" customHeight="1">
      <c r="A83" s="90" t="s">
        <v>78</v>
      </c>
      <c r="B83" s="68" t="s">
        <v>360</v>
      </c>
      <c r="C83" s="148">
        <v>3523.41</v>
      </c>
      <c r="D83" s="148" t="s">
        <v>286</v>
      </c>
      <c r="E83" s="168"/>
    </row>
    <row r="84" spans="1:5" ht="17.25" customHeight="1">
      <c r="A84" s="88" t="s">
        <v>361</v>
      </c>
      <c r="B84" s="67" t="s">
        <v>362</v>
      </c>
      <c r="C84" s="148" t="s">
        <v>286</v>
      </c>
      <c r="D84" s="148" t="s">
        <v>286</v>
      </c>
      <c r="E84" s="168"/>
    </row>
    <row r="85" spans="1:5" ht="16.5" customHeight="1">
      <c r="A85" s="88" t="s">
        <v>300</v>
      </c>
      <c r="B85" s="67" t="s">
        <v>363</v>
      </c>
      <c r="C85" s="148" t="s">
        <v>286</v>
      </c>
      <c r="D85" s="148" t="s">
        <v>286</v>
      </c>
      <c r="E85" s="168"/>
    </row>
    <row r="86" spans="1:5" ht="18" customHeight="1">
      <c r="A86" s="88" t="s">
        <v>190</v>
      </c>
      <c r="B86" s="67" t="s">
        <v>191</v>
      </c>
      <c r="C86" s="148" t="s">
        <v>286</v>
      </c>
      <c r="D86" s="148" t="s">
        <v>286</v>
      </c>
      <c r="E86" s="168"/>
    </row>
    <row r="87" spans="1:5" ht="18" customHeight="1">
      <c r="A87" s="88" t="s">
        <v>345</v>
      </c>
      <c r="B87" s="67" t="s">
        <v>192</v>
      </c>
      <c r="C87" s="148" t="s">
        <v>286</v>
      </c>
      <c r="D87" s="148" t="s">
        <v>286</v>
      </c>
      <c r="E87" s="168"/>
    </row>
    <row r="88" spans="1:5" ht="17.25" customHeight="1">
      <c r="A88" s="88" t="s">
        <v>193</v>
      </c>
      <c r="B88" s="67" t="s">
        <v>194</v>
      </c>
      <c r="C88" s="148" t="s">
        <v>286</v>
      </c>
      <c r="D88" s="148" t="s">
        <v>286</v>
      </c>
      <c r="E88" s="168"/>
    </row>
    <row r="89" spans="1:5" ht="17.25" customHeight="1">
      <c r="A89" s="94" t="s">
        <v>334</v>
      </c>
      <c r="B89" s="68" t="s">
        <v>195</v>
      </c>
      <c r="C89" s="148">
        <v>5100.21</v>
      </c>
      <c r="D89" s="148" t="s">
        <v>286</v>
      </c>
      <c r="E89" s="168"/>
    </row>
    <row r="90" spans="1:5" ht="16.5" customHeight="1">
      <c r="A90" s="88" t="s">
        <v>196</v>
      </c>
      <c r="B90" s="67" t="s">
        <v>197</v>
      </c>
      <c r="C90" s="140">
        <v>0</v>
      </c>
      <c r="D90" s="140">
        <v>0</v>
      </c>
      <c r="E90" s="159"/>
    </row>
    <row r="91" spans="1:5" ht="15.75" customHeight="1">
      <c r="A91" s="88" t="s">
        <v>336</v>
      </c>
      <c r="B91" s="67" t="s">
        <v>198</v>
      </c>
      <c r="C91" s="148">
        <v>9449371.01</v>
      </c>
      <c r="D91" s="148">
        <v>9375928.73</v>
      </c>
      <c r="E91" s="168"/>
    </row>
    <row r="92" spans="1:5" ht="20.25" customHeight="1">
      <c r="A92" s="90" t="s">
        <v>91</v>
      </c>
      <c r="B92" s="67" t="s">
        <v>199</v>
      </c>
      <c r="C92" s="140">
        <v>0</v>
      </c>
      <c r="D92" s="140">
        <v>0</v>
      </c>
      <c r="E92" s="159"/>
    </row>
    <row r="93" spans="1:5" ht="17.25" customHeight="1">
      <c r="A93" s="88" t="s">
        <v>13</v>
      </c>
      <c r="B93" s="67" t="s">
        <v>14</v>
      </c>
      <c r="C93" s="148" t="s">
        <v>286</v>
      </c>
      <c r="D93" s="148" t="s">
        <v>286</v>
      </c>
      <c r="E93" s="168"/>
    </row>
    <row r="94" spans="1:5" ht="17.25" customHeight="1">
      <c r="A94" s="88" t="s">
        <v>39</v>
      </c>
      <c r="B94" s="67" t="s">
        <v>38</v>
      </c>
      <c r="C94" s="148" t="s">
        <v>286</v>
      </c>
      <c r="D94" s="148" t="s">
        <v>286</v>
      </c>
      <c r="E94" s="168"/>
    </row>
    <row r="95" spans="1:5" ht="16.5" customHeight="1">
      <c r="A95" s="113" t="s">
        <v>15</v>
      </c>
      <c r="B95" s="114"/>
      <c r="C95" s="115"/>
      <c r="D95" s="126"/>
      <c r="E95" s="169"/>
    </row>
    <row r="96" spans="1:5" ht="12.75" customHeight="1">
      <c r="A96" s="428" t="s">
        <v>16</v>
      </c>
      <c r="B96" s="430" t="s">
        <v>17</v>
      </c>
      <c r="C96" s="432" t="s">
        <v>286</v>
      </c>
      <c r="D96" s="432" t="s">
        <v>286</v>
      </c>
      <c r="E96" s="161"/>
    </row>
    <row r="97" spans="1:5" ht="5.25" customHeight="1">
      <c r="A97" s="429"/>
      <c r="B97" s="431"/>
      <c r="C97" s="433"/>
      <c r="D97" s="433"/>
      <c r="E97" s="161"/>
    </row>
    <row r="98" spans="1:5" ht="18" customHeight="1">
      <c r="A98" s="94" t="s">
        <v>18</v>
      </c>
      <c r="B98" s="62" t="s">
        <v>19</v>
      </c>
      <c r="C98" s="96" t="str">
        <f>IF(SUM(C99:C102)=0,"-",SUM(C99:C102))</f>
        <v>-</v>
      </c>
      <c r="D98" s="96" t="str">
        <f>IF(SUM(D99:D102)=0,"-",SUM(D99:D102))</f>
        <v>-</v>
      </c>
      <c r="E98" s="158"/>
    </row>
    <row r="99" spans="1:5" ht="17.25" customHeight="1">
      <c r="A99" s="88" t="s">
        <v>63</v>
      </c>
      <c r="B99" s="67" t="s">
        <v>64</v>
      </c>
      <c r="C99" s="148" t="s">
        <v>286</v>
      </c>
      <c r="D99" s="148" t="s">
        <v>286</v>
      </c>
      <c r="E99" s="168"/>
    </row>
    <row r="100" spans="1:5" ht="18" customHeight="1">
      <c r="A100" s="88" t="s">
        <v>65</v>
      </c>
      <c r="B100" s="67" t="s">
        <v>66</v>
      </c>
      <c r="C100" s="148" t="s">
        <v>286</v>
      </c>
      <c r="D100" s="148" t="s">
        <v>286</v>
      </c>
      <c r="E100" s="168"/>
    </row>
    <row r="101" spans="1:5" ht="18" customHeight="1">
      <c r="A101" s="88" t="s">
        <v>67</v>
      </c>
      <c r="B101" s="67" t="s">
        <v>68</v>
      </c>
      <c r="C101" s="148" t="s">
        <v>286</v>
      </c>
      <c r="D101" s="148" t="s">
        <v>286</v>
      </c>
      <c r="E101" s="168"/>
    </row>
    <row r="102" spans="1:5" ht="28.5" customHeight="1">
      <c r="A102" s="92" t="s">
        <v>47</v>
      </c>
      <c r="B102" s="68" t="s">
        <v>69</v>
      </c>
      <c r="C102" s="148" t="s">
        <v>286</v>
      </c>
      <c r="D102" s="148" t="s">
        <v>286</v>
      </c>
      <c r="E102" s="168"/>
    </row>
    <row r="103" spans="1:5" ht="20.25" customHeight="1">
      <c r="A103" s="92" t="s">
        <v>41</v>
      </c>
      <c r="B103" s="68" t="s">
        <v>40</v>
      </c>
      <c r="C103" s="148" t="s">
        <v>286</v>
      </c>
      <c r="D103" s="148" t="s">
        <v>286</v>
      </c>
      <c r="E103" s="168"/>
    </row>
    <row r="104" spans="1:5" ht="13.5" customHeight="1">
      <c r="A104" s="422" t="s">
        <v>261</v>
      </c>
      <c r="B104" s="424" t="s">
        <v>60</v>
      </c>
      <c r="C104" s="426">
        <f>IF(SUM(C70:C75,C78:C82,C92:C94,C96:C97,C98,C103)=0,"-",SUM(C70:C75,C78:C82,C92:C94,C96:C97,C98,C103))</f>
        <v>1634590.9799999986</v>
      </c>
      <c r="D104" s="426">
        <f>IF(SUM(D70:D75,D78:D82,D92:D94,D96:D97,D98,D103)=0,"-",SUM(D70:D75,D78:D82,D92:D94,D96:D97,D98,D103))</f>
        <v>1642631.9800000014</v>
      </c>
      <c r="E104" s="162"/>
    </row>
    <row r="105" spans="1:5" ht="10.5" customHeight="1">
      <c r="A105" s="423"/>
      <c r="B105" s="425"/>
      <c r="C105" s="427"/>
      <c r="D105" s="427"/>
      <c r="E105" s="162"/>
    </row>
    <row r="106" spans="2:5" ht="13.5" customHeight="1">
      <c r="B106" s="11"/>
      <c r="C106" s="12"/>
      <c r="D106" s="12"/>
      <c r="E106" s="12"/>
    </row>
    <row r="107" spans="3:5" ht="13.5" customHeight="1">
      <c r="C107" s="12"/>
      <c r="D107" s="12"/>
      <c r="E107" s="12"/>
    </row>
    <row r="108" spans="3:5" ht="13.5" customHeight="1">
      <c r="C108" s="12"/>
      <c r="D108" s="12"/>
      <c r="E108" s="12"/>
    </row>
    <row r="109" spans="3:5" ht="13.5" customHeight="1">
      <c r="C109" s="12"/>
      <c r="D109" s="12"/>
      <c r="E109" s="12"/>
    </row>
    <row r="110" spans="3:5" ht="13.5" customHeight="1">
      <c r="C110" s="12"/>
      <c r="D110" s="12"/>
      <c r="E110" s="12"/>
    </row>
    <row r="111" spans="3:5" ht="13.5" customHeight="1">
      <c r="C111" s="12"/>
      <c r="D111" s="12"/>
      <c r="E111" s="12"/>
    </row>
    <row r="112" spans="3:5" ht="13.5" customHeight="1">
      <c r="C112" s="12"/>
      <c r="D112" s="12"/>
      <c r="E112" s="12"/>
    </row>
    <row r="113" spans="1:5" ht="12.75">
      <c r="A113" s="8"/>
      <c r="B113" s="8"/>
      <c r="C113" s="13"/>
      <c r="D113" s="13"/>
      <c r="E113" s="13"/>
    </row>
    <row r="114" spans="1:5" ht="12.75">
      <c r="A114" s="8"/>
      <c r="B114" s="8"/>
      <c r="C114" s="13"/>
      <c r="D114" s="13"/>
      <c r="E114" s="13"/>
    </row>
    <row r="115" spans="1:5" ht="12.75">
      <c r="A115" s="8"/>
      <c r="B115" s="8"/>
      <c r="C115" s="13"/>
      <c r="D115" s="13"/>
      <c r="E115" s="13"/>
    </row>
    <row r="116" spans="1:5" ht="12.75">
      <c r="A116" s="8"/>
      <c r="B116" s="8"/>
      <c r="C116" s="13"/>
      <c r="D116" s="13"/>
      <c r="E116" s="13"/>
    </row>
    <row r="117" spans="1:5" ht="12.75">
      <c r="A117" s="14"/>
      <c r="B117" s="14"/>
      <c r="C117" s="15"/>
      <c r="D117" s="15"/>
      <c r="E117" s="15"/>
    </row>
    <row r="118" spans="1:5" ht="12.75">
      <c r="A118" s="14"/>
      <c r="B118" s="14"/>
      <c r="C118" s="15"/>
      <c r="D118" s="15"/>
      <c r="E118" s="15"/>
    </row>
    <row r="119" spans="1:5" ht="12.75">
      <c r="A119" s="16"/>
      <c r="B119" s="16"/>
      <c r="C119" s="17"/>
      <c r="D119" s="17"/>
      <c r="E119" s="17"/>
    </row>
    <row r="120" spans="3:5" ht="12.75">
      <c r="C120" s="12"/>
      <c r="D120" s="12"/>
      <c r="E120" s="12"/>
    </row>
    <row r="121" spans="1:5" ht="12.75">
      <c r="A121" s="18"/>
      <c r="C121" s="12"/>
      <c r="D121" s="12"/>
      <c r="E121" s="12"/>
    </row>
    <row r="122" spans="3:5" ht="12.75">
      <c r="C122" s="12"/>
      <c r="D122" s="12"/>
      <c r="E122" s="12"/>
    </row>
  </sheetData>
  <sheetProtection/>
  <mergeCells count="14">
    <mergeCell ref="A1:D1"/>
    <mergeCell ref="A2:D2"/>
    <mergeCell ref="D75:D76"/>
    <mergeCell ref="A75:A76"/>
    <mergeCell ref="B75:B76"/>
    <mergeCell ref="C75:C76"/>
    <mergeCell ref="A96:A97"/>
    <mergeCell ref="B96:B97"/>
    <mergeCell ref="C96:C97"/>
    <mergeCell ref="D96:D97"/>
    <mergeCell ref="A104:A105"/>
    <mergeCell ref="B104:B105"/>
    <mergeCell ref="C104:C105"/>
    <mergeCell ref="D104:D105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85" r:id="rId1"/>
  <rowBreaks count="1" manualBreakCount="1"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27"/>
  <sheetViews>
    <sheetView showZeros="0" view="pageBreakPreview" zoomScaleSheetLayoutView="100" workbookViewId="0" topLeftCell="A16">
      <selection activeCell="A20" sqref="A20"/>
    </sheetView>
  </sheetViews>
  <sheetFormatPr defaultColWidth="9.00390625" defaultRowHeight="15.75"/>
  <cols>
    <col min="1" max="1" width="32.625" style="1" customWidth="1"/>
    <col min="2" max="2" width="5.375" style="1" customWidth="1"/>
    <col min="3" max="3" width="13.00390625" style="1" customWidth="1"/>
    <col min="4" max="4" width="12.25390625" style="1" customWidth="1"/>
    <col min="5" max="5" width="12.75390625" style="1" customWidth="1"/>
    <col min="6" max="6" width="13.125" style="1" customWidth="1"/>
    <col min="7" max="16384" width="7.00390625" style="1" customWidth="1"/>
  </cols>
  <sheetData>
    <row r="1" spans="1:6" ht="36" customHeight="1">
      <c r="A1" s="316" t="s">
        <v>200</v>
      </c>
      <c r="B1" s="316"/>
      <c r="C1" s="316"/>
      <c r="D1" s="316"/>
      <c r="E1" s="316"/>
      <c r="F1" s="316"/>
    </row>
    <row r="2" ht="51.75" customHeight="1"/>
    <row r="3" spans="1:6" ht="41.25">
      <c r="A3" s="314" t="s">
        <v>350</v>
      </c>
      <c r="B3" s="314" t="s">
        <v>186</v>
      </c>
      <c r="C3" s="20" t="s">
        <v>238</v>
      </c>
      <c r="D3" s="20" t="s">
        <v>84</v>
      </c>
      <c r="E3" s="20" t="s">
        <v>351</v>
      </c>
      <c r="F3" s="20" t="s">
        <v>239</v>
      </c>
    </row>
    <row r="4" spans="1:6" ht="15" customHeight="1">
      <c r="A4" s="315"/>
      <c r="B4" s="315"/>
      <c r="C4" s="21" t="s">
        <v>352</v>
      </c>
      <c r="D4" s="21" t="s">
        <v>352</v>
      </c>
      <c r="E4" s="21" t="s">
        <v>352</v>
      </c>
      <c r="F4" s="21" t="s">
        <v>352</v>
      </c>
    </row>
    <row r="5" spans="1:6" ht="15" customHeight="1">
      <c r="A5" s="31">
        <v>2</v>
      </c>
      <c r="B5" s="31">
        <v>1</v>
      </c>
      <c r="C5" s="21">
        <v>3</v>
      </c>
      <c r="D5" s="21">
        <v>4</v>
      </c>
      <c r="E5" s="21">
        <v>5</v>
      </c>
      <c r="F5" s="21">
        <v>6</v>
      </c>
    </row>
    <row r="6" spans="1:6" ht="15" customHeight="1">
      <c r="A6" s="135" t="s">
        <v>346</v>
      </c>
      <c r="B6" s="60" t="s">
        <v>353</v>
      </c>
      <c r="C6" s="177">
        <v>187850.37</v>
      </c>
      <c r="D6" s="177" t="s">
        <v>286</v>
      </c>
      <c r="E6" s="177" t="s">
        <v>286</v>
      </c>
      <c r="F6" s="178">
        <f>IF(IF(TYPE(C6)=1,C6,0)+IF(TYPE(D6)=1,D6,0)-IF(TYPE(E6)=1,E6,0)=0,"-",IF(TYPE(C6)=1,C6,0)+IF(TYPE(D6)=1,D6,0)-IF(TYPE(E6)=1,E6,0))</f>
        <v>187850.37</v>
      </c>
    </row>
    <row r="7" spans="1:6" ht="30.75" customHeight="1">
      <c r="A7" s="136" t="s">
        <v>301</v>
      </c>
      <c r="B7" s="60" t="s">
        <v>259</v>
      </c>
      <c r="C7" s="177" t="s">
        <v>286</v>
      </c>
      <c r="D7" s="177" t="s">
        <v>286</v>
      </c>
      <c r="E7" s="177" t="s">
        <v>286</v>
      </c>
      <c r="F7" s="178" t="str">
        <f aca="true" t="shared" si="0" ref="F7:F14">IF(IF(TYPE(C7)=1,C7,0)+IF(TYPE(D7)=1,D7,0)-IF(TYPE(E7)=1,E7,0)=0,"-",IF(TYPE(C7)=1,C7,0)+IF(TYPE(D7)=1,D7,0)-IF(TYPE(E7)=1,E7,0))</f>
        <v>-</v>
      </c>
    </row>
    <row r="8" spans="1:6" ht="30" customHeight="1">
      <c r="A8" s="136" t="s">
        <v>43</v>
      </c>
      <c r="B8" s="60" t="s">
        <v>49</v>
      </c>
      <c r="C8" s="179">
        <f>IF(SUM(C9:C10)=0,"-",SUM(C9:C10))</f>
        <v>552468</v>
      </c>
      <c r="D8" s="179" t="str">
        <f>IF(SUM(D9:D10)=0,"-",SUM(D9:D10))</f>
        <v>-</v>
      </c>
      <c r="E8" s="179" t="str">
        <f>IF(SUM(E9:E10)=0,"-",SUM(E9:E10))</f>
        <v>-</v>
      </c>
      <c r="F8" s="178">
        <f t="shared" si="0"/>
        <v>552468</v>
      </c>
    </row>
    <row r="9" spans="1:6" ht="18" customHeight="1">
      <c r="A9" s="136" t="s">
        <v>42</v>
      </c>
      <c r="B9" s="60" t="s">
        <v>108</v>
      </c>
      <c r="C9" s="177">
        <v>552468</v>
      </c>
      <c r="D9" s="177" t="s">
        <v>286</v>
      </c>
      <c r="E9" s="177" t="s">
        <v>286</v>
      </c>
      <c r="F9" s="178">
        <f>IF(IF(TYPE(C9)=1,C9,0)+IF(TYPE(D9)=1,D9,0)-IF(TYPE(E9)=1,E9,0)=0,"-",IF(TYPE(C9)=1,C9,0)+IF(TYPE(D9)=1,D9,0)-IF(TYPE(E9)=1,E9,0))</f>
        <v>552468</v>
      </c>
    </row>
    <row r="10" spans="1:6" ht="17.25" customHeight="1">
      <c r="A10" s="136" t="s">
        <v>44</v>
      </c>
      <c r="B10" s="60" t="s">
        <v>109</v>
      </c>
      <c r="C10" s="177" t="s">
        <v>286</v>
      </c>
      <c r="D10" s="177" t="s">
        <v>286</v>
      </c>
      <c r="E10" s="177" t="s">
        <v>286</v>
      </c>
      <c r="F10" s="178" t="str">
        <f>IF(IF(TYPE(C10)=1,C10,0)+IF(TYPE(D10)=1,D10,0)-IF(TYPE(E10)=1,E10,0)=0,"-",IF(TYPE(C10)=1,C10,0)+IF(TYPE(D10)=1,D10,0)-IF(TYPE(E10)=1,E10,0))</f>
        <v>-</v>
      </c>
    </row>
    <row r="11" spans="1:6" ht="16.5" customHeight="1">
      <c r="A11" s="135" t="s">
        <v>347</v>
      </c>
      <c r="B11" s="60" t="s">
        <v>2</v>
      </c>
      <c r="C11" s="177" t="s">
        <v>286</v>
      </c>
      <c r="D11" s="177" t="s">
        <v>286</v>
      </c>
      <c r="E11" s="177" t="s">
        <v>286</v>
      </c>
      <c r="F11" s="178" t="str">
        <f t="shared" si="0"/>
        <v>-</v>
      </c>
    </row>
    <row r="12" spans="1:6" ht="30.75" customHeight="1">
      <c r="A12" s="137" t="s">
        <v>26</v>
      </c>
      <c r="B12" s="60" t="s">
        <v>241</v>
      </c>
      <c r="C12" s="177" t="s">
        <v>286</v>
      </c>
      <c r="D12" s="177" t="s">
        <v>286</v>
      </c>
      <c r="E12" s="177" t="s">
        <v>286</v>
      </c>
      <c r="F12" s="178" t="str">
        <f t="shared" si="0"/>
        <v>-</v>
      </c>
    </row>
    <row r="13" spans="1:6" ht="16.5" customHeight="1">
      <c r="A13" s="137" t="s">
        <v>94</v>
      </c>
      <c r="B13" s="60" t="s">
        <v>51</v>
      </c>
      <c r="C13" s="179" t="str">
        <f>IF(SUM(C14:C15)=0,"-",SUM(C14:C15))</f>
        <v>-</v>
      </c>
      <c r="D13" s="179" t="str">
        <f>IF(SUM(D14:D15)=0,"-",SUM(D14:D15))</f>
        <v>-</v>
      </c>
      <c r="E13" s="179" t="str">
        <f>IF(SUM(E14:E15)=0,"-",SUM(E14:E15))</f>
        <v>-</v>
      </c>
      <c r="F13" s="179" t="str">
        <f>IF(SUM(F14:F15)=0,"-",SUM(F14:F15))</f>
        <v>-</v>
      </c>
    </row>
    <row r="14" spans="1:6" ht="30.75" customHeight="1">
      <c r="A14" s="175" t="s">
        <v>45</v>
      </c>
      <c r="B14" s="60" t="s">
        <v>29</v>
      </c>
      <c r="C14" s="177" t="s">
        <v>286</v>
      </c>
      <c r="D14" s="177" t="s">
        <v>286</v>
      </c>
      <c r="E14" s="177" t="s">
        <v>286</v>
      </c>
      <c r="F14" s="178" t="str">
        <f t="shared" si="0"/>
        <v>-</v>
      </c>
    </row>
    <row r="15" spans="1:6" ht="32.25" customHeight="1">
      <c r="A15" s="137" t="s">
        <v>28</v>
      </c>
      <c r="B15" s="60" t="s">
        <v>30</v>
      </c>
      <c r="C15" s="177" t="s">
        <v>286</v>
      </c>
      <c r="D15" s="177" t="s">
        <v>286</v>
      </c>
      <c r="E15" s="177" t="s">
        <v>286</v>
      </c>
      <c r="F15" s="178" t="str">
        <f>IF(IF(TYPE(C15)=1,C15,0)+IF(TYPE(D15)=1,D15,0)-IF(TYPE(E15)=1,E15,0)=0,"-",IF(TYPE(C15)=1,C15,0)+IF(TYPE(D15)=1,D15,0)-IF(TYPE(E15)=1,E15,0))</f>
        <v>-</v>
      </c>
    </row>
    <row r="16" spans="1:6" ht="32.25" customHeight="1">
      <c r="A16" s="138" t="s">
        <v>27</v>
      </c>
      <c r="B16" s="60" t="s">
        <v>71</v>
      </c>
      <c r="C16" s="177" t="s">
        <v>286</v>
      </c>
      <c r="D16" s="177" t="s">
        <v>286</v>
      </c>
      <c r="E16" s="177" t="s">
        <v>286</v>
      </c>
      <c r="F16" s="178" t="str">
        <f>IF(IF(TYPE(C16)=1,C16,0)+IF(TYPE(D16)=1,D16,0)-IF(TYPE(E16)=1,E16,0)=0,"-",IF(TYPE(C16)=1,C16,0)+IF(TYPE(D16)=1,D16,0)-IF(TYPE(E16)=1,E16,0))</f>
        <v>-</v>
      </c>
    </row>
    <row r="17" spans="1:6" ht="17.25" customHeight="1">
      <c r="A17" s="138"/>
      <c r="B17" s="60"/>
      <c r="C17" s="177"/>
      <c r="D17" s="177"/>
      <c r="E17" s="177"/>
      <c r="F17" s="178"/>
    </row>
    <row r="18" spans="1:6" ht="18" customHeight="1">
      <c r="A18" s="138"/>
      <c r="B18" s="60"/>
      <c r="C18" s="177"/>
      <c r="D18" s="177"/>
      <c r="E18" s="177"/>
      <c r="F18" s="178"/>
    </row>
    <row r="19" spans="1:6" ht="14.25" customHeight="1">
      <c r="A19" s="138"/>
      <c r="B19" s="60"/>
      <c r="C19" s="177"/>
      <c r="D19" s="177"/>
      <c r="E19" s="177"/>
      <c r="F19" s="178"/>
    </row>
    <row r="20" spans="1:6" ht="15" customHeight="1">
      <c r="A20" s="22" t="s">
        <v>46</v>
      </c>
      <c r="B20" s="19" t="s">
        <v>48</v>
      </c>
      <c r="C20" s="178">
        <f>IF(SUM(C6:C8,C11:C13,C16)=0,"-",SUM(C6:C8,C11:C13,C16))</f>
        <v>740318.37</v>
      </c>
      <c r="D20" s="178" t="str">
        <f>IF(SUM(D6:D8,D11:D13,D16)=0,"-",SUM(D6:D8,D11:D13,D16))</f>
        <v>-</v>
      </c>
      <c r="E20" s="178" t="str">
        <f>IF(SUM(E6:E8,E11:E13,E16)=0,"-",SUM(E6:E8,E11:E13,E16))</f>
        <v>-</v>
      </c>
      <c r="F20" s="178">
        <f>IF(SUM(F6:F8,F11:F13,F16)=0,"-",SUM(F6:F8,F11:F13,F16))</f>
        <v>740318.37</v>
      </c>
    </row>
    <row r="23" spans="1:5" ht="82.5" customHeight="1">
      <c r="A23" s="176" t="s">
        <v>260</v>
      </c>
      <c r="C23" s="33"/>
      <c r="E23" s="301" t="s">
        <v>0</v>
      </c>
    </row>
    <row r="24" spans="2:5" ht="24.75" customHeight="1">
      <c r="B24" s="23"/>
      <c r="C24" s="44" t="s">
        <v>240</v>
      </c>
      <c r="D24" s="45"/>
      <c r="E24" s="44" t="s">
        <v>7</v>
      </c>
    </row>
    <row r="25" spans="1:5" ht="27" customHeight="1">
      <c r="A25" s="176" t="s">
        <v>187</v>
      </c>
      <c r="C25" s="46"/>
      <c r="D25" s="45"/>
      <c r="E25" s="302" t="s">
        <v>1</v>
      </c>
    </row>
    <row r="26" spans="2:5" ht="12.75">
      <c r="B26" s="24"/>
      <c r="C26" s="44" t="s">
        <v>240</v>
      </c>
      <c r="D26" s="45"/>
      <c r="E26" s="44" t="s">
        <v>7</v>
      </c>
    </row>
    <row r="27" spans="1:6" ht="17.25" customHeight="1">
      <c r="A27" s="290" t="s">
        <v>54</v>
      </c>
      <c r="B27" s="317"/>
      <c r="C27" s="317"/>
      <c r="D27" s="24"/>
      <c r="E27" s="24"/>
      <c r="F27" s="24"/>
    </row>
  </sheetData>
  <sheetProtection/>
  <mergeCells count="4">
    <mergeCell ref="B3:B4"/>
    <mergeCell ref="A3:A4"/>
    <mergeCell ref="A1:F1"/>
    <mergeCell ref="B27:C27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1"/>
  <dimension ref="A1:F65"/>
  <sheetViews>
    <sheetView view="pageBreakPreview" zoomScaleSheetLayoutView="100" workbookViewId="0" topLeftCell="A58">
      <selection activeCell="C68" sqref="C68"/>
    </sheetView>
  </sheetViews>
  <sheetFormatPr defaultColWidth="9.00390625" defaultRowHeight="15.75"/>
  <cols>
    <col min="1" max="1" width="61.875" style="0" customWidth="1"/>
    <col min="2" max="2" width="5.125" style="0" customWidth="1"/>
    <col min="3" max="3" width="15.50390625" style="0" customWidth="1"/>
    <col min="4" max="4" width="19.875" style="0" customWidth="1"/>
  </cols>
  <sheetData>
    <row r="1" spans="1:5" ht="99.75" customHeight="1">
      <c r="A1" s="308" t="s">
        <v>113</v>
      </c>
      <c r="B1" s="308"/>
      <c r="C1" s="305" t="s">
        <v>114</v>
      </c>
      <c r="D1" s="305"/>
      <c r="E1" s="305"/>
    </row>
    <row r="2" spans="1:4" ht="20.25" customHeight="1">
      <c r="A2" s="307" t="s">
        <v>115</v>
      </c>
      <c r="B2" s="307"/>
      <c r="C2" s="307"/>
      <c r="D2" s="307"/>
    </row>
    <row r="3" spans="1:4" ht="16.5" customHeight="1">
      <c r="A3" s="307" t="s">
        <v>6</v>
      </c>
      <c r="B3" s="307"/>
      <c r="C3" s="307"/>
      <c r="D3" s="307"/>
    </row>
    <row r="4" spans="1:4" ht="9" customHeight="1">
      <c r="A4" s="29"/>
      <c r="B4" s="29"/>
      <c r="C4" s="29"/>
      <c r="D4" s="29"/>
    </row>
    <row r="5" spans="1:6" ht="17.25" customHeight="1">
      <c r="A5" s="29"/>
      <c r="B5" s="29"/>
      <c r="C5" s="29"/>
      <c r="D5" s="196" t="s">
        <v>116</v>
      </c>
      <c r="E5" s="27"/>
      <c r="F5" s="27"/>
    </row>
    <row r="6" spans="1:6" ht="18.75" customHeight="1">
      <c r="A6" s="438" t="s">
        <v>369</v>
      </c>
      <c r="B6" s="438"/>
      <c r="C6" s="438"/>
      <c r="D6" s="47" t="s">
        <v>366</v>
      </c>
      <c r="E6" s="197"/>
      <c r="F6" s="196"/>
    </row>
    <row r="7" spans="1:6" ht="15" customHeight="1">
      <c r="A7" s="438" t="s">
        <v>370</v>
      </c>
      <c r="B7" s="438"/>
      <c r="C7" s="438"/>
      <c r="D7" s="197" t="s">
        <v>367</v>
      </c>
      <c r="E7" s="198"/>
      <c r="F7" s="199"/>
    </row>
    <row r="8" spans="1:6" ht="15.75" customHeight="1">
      <c r="A8" s="440" t="s">
        <v>371</v>
      </c>
      <c r="B8" s="440"/>
      <c r="C8" s="440"/>
      <c r="D8" s="200" t="s">
        <v>368</v>
      </c>
      <c r="E8" s="185"/>
      <c r="F8" s="27"/>
    </row>
    <row r="9" spans="1:6" ht="16.5" customHeight="1">
      <c r="A9" s="318" t="s">
        <v>57</v>
      </c>
      <c r="B9" s="318"/>
      <c r="C9" s="318"/>
      <c r="D9" s="318"/>
      <c r="E9" s="27"/>
      <c r="F9" s="27"/>
    </row>
    <row r="10" spans="1:5" ht="15" customHeight="1">
      <c r="A10" s="439" t="s">
        <v>117</v>
      </c>
      <c r="B10" s="439"/>
      <c r="C10" s="439"/>
      <c r="D10" s="187"/>
      <c r="E10" s="34"/>
    </row>
    <row r="11" spans="1:5" ht="21.75" customHeight="1">
      <c r="A11" s="188" t="s">
        <v>59</v>
      </c>
      <c r="B11" s="189"/>
      <c r="C11" s="189"/>
      <c r="D11" s="189"/>
      <c r="E11" s="183"/>
    </row>
    <row r="12" spans="1:5" ht="11.25" customHeight="1">
      <c r="A12" s="188" t="s">
        <v>95</v>
      </c>
      <c r="B12" s="190"/>
      <c r="C12" s="190"/>
      <c r="D12" s="190"/>
      <c r="E12" s="180"/>
    </row>
    <row r="13" spans="1:4" ht="48" customHeight="1">
      <c r="A13" s="201" t="s">
        <v>185</v>
      </c>
      <c r="B13" s="202" t="s">
        <v>186</v>
      </c>
      <c r="C13" s="203" t="s">
        <v>118</v>
      </c>
      <c r="D13" s="204" t="s">
        <v>119</v>
      </c>
    </row>
    <row r="14" spans="1:4" ht="16.5" customHeight="1">
      <c r="A14" s="191">
        <v>1</v>
      </c>
      <c r="B14" s="192">
        <v>2</v>
      </c>
      <c r="C14" s="192">
        <v>3</v>
      </c>
      <c r="D14" s="192">
        <v>4</v>
      </c>
    </row>
    <row r="15" spans="1:4" ht="27.75" customHeight="1">
      <c r="A15" s="205" t="s">
        <v>120</v>
      </c>
      <c r="B15" s="206"/>
      <c r="C15" s="207" t="s">
        <v>111</v>
      </c>
      <c r="D15" s="208" t="s">
        <v>111</v>
      </c>
    </row>
    <row r="16" spans="1:4" ht="30.75" customHeight="1">
      <c r="A16" s="209" t="s">
        <v>121</v>
      </c>
      <c r="B16" s="58" t="s">
        <v>353</v>
      </c>
      <c r="C16" s="210" t="s">
        <v>111</v>
      </c>
      <c r="D16" s="193">
        <v>14647985.02</v>
      </c>
    </row>
    <row r="17" spans="1:4" ht="33" customHeight="1">
      <c r="A17" s="211" t="s">
        <v>122</v>
      </c>
      <c r="B17" s="58" t="s">
        <v>259</v>
      </c>
      <c r="C17" s="212" t="s">
        <v>111</v>
      </c>
      <c r="D17" s="194">
        <f>IF(SUM(D18:D20)=0,"-",SUM(D18:D20))</f>
        <v>14641209.8</v>
      </c>
    </row>
    <row r="18" spans="1:4" ht="33" customHeight="1">
      <c r="A18" s="213" t="s">
        <v>123</v>
      </c>
      <c r="B18" s="214" t="s">
        <v>105</v>
      </c>
      <c r="C18" s="212" t="s">
        <v>111</v>
      </c>
      <c r="D18" s="193">
        <v>14641209.8</v>
      </c>
    </row>
    <row r="19" spans="1:4" ht="28.5" customHeight="1">
      <c r="A19" s="213" t="s">
        <v>124</v>
      </c>
      <c r="B19" s="214" t="s">
        <v>106</v>
      </c>
      <c r="C19" s="50" t="s">
        <v>111</v>
      </c>
      <c r="D19" s="193" t="s">
        <v>286</v>
      </c>
    </row>
    <row r="20" spans="1:4" ht="29.25" customHeight="1">
      <c r="A20" s="213" t="s">
        <v>125</v>
      </c>
      <c r="B20" s="214" t="s">
        <v>107</v>
      </c>
      <c r="C20" s="50" t="s">
        <v>111</v>
      </c>
      <c r="D20" s="193" t="s">
        <v>286</v>
      </c>
    </row>
    <row r="21" spans="1:4" ht="25.5" customHeight="1">
      <c r="A21" s="211" t="s">
        <v>126</v>
      </c>
      <c r="B21" s="58" t="s">
        <v>49</v>
      </c>
      <c r="C21" s="212" t="s">
        <v>111</v>
      </c>
      <c r="D21" s="193" t="s">
        <v>286</v>
      </c>
    </row>
    <row r="22" spans="1:4" ht="28.5" customHeight="1">
      <c r="A22" s="211" t="s">
        <v>127</v>
      </c>
      <c r="B22" s="58" t="s">
        <v>2</v>
      </c>
      <c r="C22" s="212" t="s">
        <v>111</v>
      </c>
      <c r="D22" s="194" t="str">
        <f>IF(SUM(D24)-SUM(D23)=0,"-",(SUM(D24)-SUM(D23)))</f>
        <v>-</v>
      </c>
    </row>
    <row r="23" spans="1:4" ht="34.5" customHeight="1">
      <c r="A23" s="215" t="s">
        <v>128</v>
      </c>
      <c r="B23" s="214" t="s">
        <v>83</v>
      </c>
      <c r="C23" s="212" t="s">
        <v>111</v>
      </c>
      <c r="D23" s="193" t="s">
        <v>286</v>
      </c>
    </row>
    <row r="24" spans="1:4" ht="24" customHeight="1">
      <c r="A24" s="216" t="s">
        <v>129</v>
      </c>
      <c r="B24" s="214" t="s">
        <v>50</v>
      </c>
      <c r="C24" s="212" t="s">
        <v>111</v>
      </c>
      <c r="D24" s="217" t="s">
        <v>286</v>
      </c>
    </row>
    <row r="25" spans="1:4" ht="33" customHeight="1">
      <c r="A25" s="211" t="s">
        <v>130</v>
      </c>
      <c r="B25" s="58" t="s">
        <v>241</v>
      </c>
      <c r="C25" s="212" t="s">
        <v>111</v>
      </c>
      <c r="D25" s="194" t="str">
        <f>IF(SUM(D26:D27)=0,"-",SUM(D26:D27))</f>
        <v>-</v>
      </c>
    </row>
    <row r="26" spans="1:4" ht="30" customHeight="1">
      <c r="A26" s="213" t="s">
        <v>131</v>
      </c>
      <c r="B26" s="214" t="s">
        <v>132</v>
      </c>
      <c r="C26" s="212" t="s">
        <v>111</v>
      </c>
      <c r="D26" s="193" t="s">
        <v>286</v>
      </c>
    </row>
    <row r="27" spans="1:4" ht="30" customHeight="1">
      <c r="A27" s="218" t="s">
        <v>133</v>
      </c>
      <c r="B27" s="214" t="s">
        <v>134</v>
      </c>
      <c r="C27" s="212" t="s">
        <v>317</v>
      </c>
      <c r="D27" s="193" t="s">
        <v>286</v>
      </c>
    </row>
    <row r="28" spans="1:4" ht="30" customHeight="1">
      <c r="A28" s="219" t="s">
        <v>20</v>
      </c>
      <c r="B28" s="220" t="s">
        <v>51</v>
      </c>
      <c r="C28" s="221" t="s">
        <v>111</v>
      </c>
      <c r="D28" s="222" t="s">
        <v>286</v>
      </c>
    </row>
    <row r="29" spans="1:4" ht="40.5" customHeight="1">
      <c r="A29" s="223" t="s">
        <v>135</v>
      </c>
      <c r="B29" s="58" t="s">
        <v>242</v>
      </c>
      <c r="C29" s="224">
        <v>-2629504.48</v>
      </c>
      <c r="D29" s="194">
        <f>IF(SUM(D16,D22,D25,C29)-SUM(D17,D21,D28)=0,"-",SUM(D16,D22,D25,C29)-SUM(D17,D21,D28))</f>
        <v>-2622729.2600000016</v>
      </c>
    </row>
    <row r="30" spans="1:4" ht="15.75" customHeight="1">
      <c r="A30" s="225"/>
      <c r="B30" s="225"/>
      <c r="C30" s="306" t="s">
        <v>136</v>
      </c>
      <c r="D30" s="306"/>
    </row>
    <row r="31" spans="1:4" ht="13.5" customHeight="1">
      <c r="A31" s="226">
        <v>1</v>
      </c>
      <c r="B31" s="227">
        <v>2</v>
      </c>
      <c r="C31" s="227">
        <v>3</v>
      </c>
      <c r="D31" s="227">
        <v>4</v>
      </c>
    </row>
    <row r="32" spans="1:4" ht="17.25" customHeight="1">
      <c r="A32" s="211" t="s">
        <v>137</v>
      </c>
      <c r="B32" s="181"/>
      <c r="C32" s="50" t="s">
        <v>111</v>
      </c>
      <c r="D32" s="50" t="s">
        <v>111</v>
      </c>
    </row>
    <row r="33" spans="1:4" ht="15.75" customHeight="1">
      <c r="A33" s="228" t="s">
        <v>138</v>
      </c>
      <c r="B33" s="58" t="s">
        <v>48</v>
      </c>
      <c r="C33" s="229" t="s">
        <v>111</v>
      </c>
      <c r="D33" s="194" t="str">
        <f>IF(SUM(D34,D39,D43:D45)=0,"-",SUM(D34,D39,D43:D45))</f>
        <v>-</v>
      </c>
    </row>
    <row r="34" spans="1:4" ht="30" customHeight="1">
      <c r="A34" s="230" t="s">
        <v>139</v>
      </c>
      <c r="B34" s="58" t="s">
        <v>272</v>
      </c>
      <c r="C34" s="229" t="s">
        <v>111</v>
      </c>
      <c r="D34" s="194" t="str">
        <f>IF(SUM(D35:D38)=0,"-",SUM(D35:D38))</f>
        <v>-</v>
      </c>
    </row>
    <row r="35" spans="1:4" ht="45.75" customHeight="1">
      <c r="A35" s="231" t="s">
        <v>140</v>
      </c>
      <c r="B35" s="214" t="s">
        <v>273</v>
      </c>
      <c r="C35" s="229" t="s">
        <v>111</v>
      </c>
      <c r="D35" s="193" t="s">
        <v>286</v>
      </c>
    </row>
    <row r="36" spans="1:4" ht="27" customHeight="1">
      <c r="A36" s="232" t="s">
        <v>141</v>
      </c>
      <c r="B36" s="214" t="s">
        <v>274</v>
      </c>
      <c r="C36" s="229" t="s">
        <v>111</v>
      </c>
      <c r="D36" s="193" t="s">
        <v>286</v>
      </c>
    </row>
    <row r="37" spans="1:4" ht="16.5" customHeight="1">
      <c r="A37" s="233" t="s">
        <v>142</v>
      </c>
      <c r="B37" s="214" t="s">
        <v>143</v>
      </c>
      <c r="C37" s="229" t="s">
        <v>111</v>
      </c>
      <c r="D37" s="193" t="s">
        <v>286</v>
      </c>
    </row>
    <row r="38" spans="1:4" ht="28.5" customHeight="1">
      <c r="A38" s="232" t="s">
        <v>144</v>
      </c>
      <c r="B38" s="214" t="s">
        <v>145</v>
      </c>
      <c r="C38" s="229" t="s">
        <v>111</v>
      </c>
      <c r="D38" s="193" t="s">
        <v>286</v>
      </c>
    </row>
    <row r="39" spans="1:4" ht="16.5" customHeight="1">
      <c r="A39" s="234" t="s">
        <v>146</v>
      </c>
      <c r="B39" s="58" t="s">
        <v>276</v>
      </c>
      <c r="C39" s="229" t="s">
        <v>111</v>
      </c>
      <c r="D39" s="194" t="str">
        <f>IF(SUM(D40:D42)=0,"-",SUM(D40:D42))</f>
        <v>-</v>
      </c>
    </row>
    <row r="40" spans="1:4" ht="27" customHeight="1">
      <c r="A40" s="232" t="s">
        <v>147</v>
      </c>
      <c r="B40" s="214" t="s">
        <v>277</v>
      </c>
      <c r="C40" s="229" t="s">
        <v>111</v>
      </c>
      <c r="D40" s="193" t="s">
        <v>286</v>
      </c>
    </row>
    <row r="41" spans="1:4" ht="75.75" customHeight="1">
      <c r="A41" s="232" t="s">
        <v>148</v>
      </c>
      <c r="B41" s="214" t="s">
        <v>278</v>
      </c>
      <c r="C41" s="229" t="s">
        <v>111</v>
      </c>
      <c r="D41" s="193" t="s">
        <v>286</v>
      </c>
    </row>
    <row r="42" spans="1:4" ht="60" customHeight="1">
      <c r="A42" s="232" t="s">
        <v>149</v>
      </c>
      <c r="B42" s="214" t="s">
        <v>150</v>
      </c>
      <c r="C42" s="229" t="s">
        <v>111</v>
      </c>
      <c r="D42" s="193" t="s">
        <v>286</v>
      </c>
    </row>
    <row r="43" spans="1:4" ht="19.5" customHeight="1">
      <c r="A43" s="230" t="s">
        <v>151</v>
      </c>
      <c r="B43" s="58" t="s">
        <v>280</v>
      </c>
      <c r="C43" s="229" t="s">
        <v>111</v>
      </c>
      <c r="D43" s="193" t="s">
        <v>286</v>
      </c>
    </row>
    <row r="44" spans="1:4" ht="28.5" customHeight="1">
      <c r="A44" s="235" t="s">
        <v>152</v>
      </c>
      <c r="B44" s="58" t="s">
        <v>315</v>
      </c>
      <c r="C44" s="229" t="s">
        <v>111</v>
      </c>
      <c r="D44" s="193" t="s">
        <v>286</v>
      </c>
    </row>
    <row r="45" spans="1:4" ht="17.25" customHeight="1">
      <c r="A45" s="235" t="s">
        <v>153</v>
      </c>
      <c r="B45" s="58" t="s">
        <v>319</v>
      </c>
      <c r="C45" s="229" t="s">
        <v>111</v>
      </c>
      <c r="D45" s="193" t="s">
        <v>286</v>
      </c>
    </row>
    <row r="46" spans="1:4" ht="17.25" customHeight="1">
      <c r="A46" s="235" t="s">
        <v>154</v>
      </c>
      <c r="B46" s="58" t="s">
        <v>302</v>
      </c>
      <c r="C46" s="229" t="s">
        <v>111</v>
      </c>
      <c r="D46" s="193" t="s">
        <v>286</v>
      </c>
    </row>
    <row r="47" spans="1:4" ht="17.25" customHeight="1">
      <c r="A47" s="235" t="s">
        <v>155</v>
      </c>
      <c r="B47" s="58" t="s">
        <v>343</v>
      </c>
      <c r="C47" s="229" t="s">
        <v>111</v>
      </c>
      <c r="D47" s="193" t="s">
        <v>286</v>
      </c>
    </row>
    <row r="48" spans="1:4" ht="16.5" customHeight="1">
      <c r="A48" s="211" t="s">
        <v>122</v>
      </c>
      <c r="B48" s="58" t="s">
        <v>355</v>
      </c>
      <c r="C48" s="229" t="s">
        <v>111</v>
      </c>
      <c r="D48" s="194" t="str">
        <f>IF(SUM(D49:D51)=0,"-",SUM(D49:D51))</f>
        <v>-</v>
      </c>
    </row>
    <row r="49" spans="1:4" ht="26.25" customHeight="1">
      <c r="A49" s="236" t="s">
        <v>156</v>
      </c>
      <c r="B49" s="214" t="s">
        <v>157</v>
      </c>
      <c r="C49" s="229" t="s">
        <v>111</v>
      </c>
      <c r="D49" s="193" t="s">
        <v>286</v>
      </c>
    </row>
    <row r="50" spans="1:4" ht="17.25" customHeight="1">
      <c r="A50" s="236" t="s">
        <v>124</v>
      </c>
      <c r="B50" s="214" t="s">
        <v>158</v>
      </c>
      <c r="C50" s="229" t="s">
        <v>111</v>
      </c>
      <c r="D50" s="193" t="s">
        <v>286</v>
      </c>
    </row>
    <row r="51" spans="1:4" ht="18" customHeight="1">
      <c r="A51" s="236" t="s">
        <v>125</v>
      </c>
      <c r="B51" s="214" t="s">
        <v>159</v>
      </c>
      <c r="C51" s="229" t="s">
        <v>111</v>
      </c>
      <c r="D51" s="193" t="s">
        <v>286</v>
      </c>
    </row>
    <row r="52" spans="1:4" ht="17.25" customHeight="1">
      <c r="A52" s="237" t="s">
        <v>126</v>
      </c>
      <c r="B52" s="58" t="s">
        <v>61</v>
      </c>
      <c r="C52" s="229" t="s">
        <v>111</v>
      </c>
      <c r="D52" s="193" t="s">
        <v>286</v>
      </c>
    </row>
    <row r="53" spans="1:4" ht="18.75" customHeight="1">
      <c r="A53" s="237" t="s">
        <v>127</v>
      </c>
      <c r="B53" s="58" t="s">
        <v>62</v>
      </c>
      <c r="C53" s="229" t="s">
        <v>111</v>
      </c>
      <c r="D53" s="194" t="str">
        <f>IF(SUM(D55)-SUM(D54)=0,"-",(SUM(D55)-SUM(D54)))</f>
        <v>-</v>
      </c>
    </row>
    <row r="54" spans="1:4" ht="25.5" customHeight="1">
      <c r="A54" s="238" t="s">
        <v>160</v>
      </c>
      <c r="B54" s="214" t="s">
        <v>161</v>
      </c>
      <c r="C54" s="229" t="s">
        <v>111</v>
      </c>
      <c r="D54" s="193" t="s">
        <v>286</v>
      </c>
    </row>
    <row r="55" spans="1:4" ht="18" customHeight="1">
      <c r="A55" s="239" t="s">
        <v>129</v>
      </c>
      <c r="B55" s="214" t="s">
        <v>162</v>
      </c>
      <c r="C55" s="229" t="s">
        <v>111</v>
      </c>
      <c r="D55" s="193" t="s">
        <v>286</v>
      </c>
    </row>
    <row r="56" spans="1:4" ht="16.5" customHeight="1">
      <c r="A56" s="234" t="s">
        <v>130</v>
      </c>
      <c r="B56" s="58" t="s">
        <v>96</v>
      </c>
      <c r="C56" s="229" t="s">
        <v>111</v>
      </c>
      <c r="D56" s="194" t="str">
        <f>IF(SUM(D58)-SUM(D57)=0,"-",(SUM(D58)-SUM(D57)))</f>
        <v>-</v>
      </c>
    </row>
    <row r="57" spans="1:4" ht="29.25" customHeight="1">
      <c r="A57" s="213" t="s">
        <v>131</v>
      </c>
      <c r="B57" s="214" t="s">
        <v>163</v>
      </c>
      <c r="C57" s="229" t="s">
        <v>111</v>
      </c>
      <c r="D57" s="193" t="s">
        <v>286</v>
      </c>
    </row>
    <row r="58" spans="1:4" ht="16.5" customHeight="1">
      <c r="A58" s="218" t="s">
        <v>133</v>
      </c>
      <c r="B58" s="214" t="s">
        <v>164</v>
      </c>
      <c r="C58" s="229" t="s">
        <v>111</v>
      </c>
      <c r="D58" s="193" t="s">
        <v>286</v>
      </c>
    </row>
    <row r="59" spans="1:4" ht="16.5" customHeight="1">
      <c r="A59" s="237" t="s">
        <v>20</v>
      </c>
      <c r="B59" s="58" t="s">
        <v>82</v>
      </c>
      <c r="C59" s="229" t="s">
        <v>111</v>
      </c>
      <c r="D59" s="193">
        <v>-72709.23</v>
      </c>
    </row>
    <row r="60" spans="1:4" ht="30.75">
      <c r="A60" s="223" t="s">
        <v>165</v>
      </c>
      <c r="B60" s="58" t="s">
        <v>166</v>
      </c>
      <c r="C60" s="240">
        <v>-6821006.99</v>
      </c>
      <c r="D60" s="194">
        <f>IF(SUM(D33,D47,D53,D56,C60)-SUM(D46,D48,D52,D59)=0,"-",SUM(D33,D47,D53,D56,C60)-SUM(D46,D48,D52,D59))</f>
        <v>-6748297.76</v>
      </c>
    </row>
    <row r="61" spans="1:4" ht="44.25" customHeight="1">
      <c r="A61" s="189" t="s">
        <v>167</v>
      </c>
      <c r="B61" s="189"/>
      <c r="C61" s="241" t="s">
        <v>0</v>
      </c>
      <c r="D61" s="189"/>
    </row>
    <row r="62" spans="1:4" ht="13.5" customHeight="1">
      <c r="A62" s="242" t="s">
        <v>168</v>
      </c>
      <c r="B62" s="243"/>
      <c r="C62" s="59" t="s">
        <v>253</v>
      </c>
      <c r="D62" s="243"/>
    </row>
    <row r="63" spans="1:4" ht="20.25" customHeight="1">
      <c r="A63" s="189" t="s">
        <v>169</v>
      </c>
      <c r="B63" s="189"/>
      <c r="C63" s="244" t="s">
        <v>1</v>
      </c>
      <c r="D63" s="189"/>
    </row>
    <row r="64" spans="1:4" ht="12.75" customHeight="1">
      <c r="A64" s="242" t="s">
        <v>168</v>
      </c>
      <c r="B64" s="195"/>
      <c r="C64" s="59" t="s">
        <v>253</v>
      </c>
      <c r="D64" s="195"/>
    </row>
    <row r="65" spans="1:4" ht="12" customHeight="1">
      <c r="A65" s="190" t="s">
        <v>58</v>
      </c>
      <c r="B65" s="187"/>
      <c r="C65" s="187"/>
      <c r="D65" s="187"/>
    </row>
  </sheetData>
  <mergeCells count="10">
    <mergeCell ref="A9:D9"/>
    <mergeCell ref="C1:E1"/>
    <mergeCell ref="C30:D30"/>
    <mergeCell ref="A2:D2"/>
    <mergeCell ref="A1:B1"/>
    <mergeCell ref="A6:C6"/>
    <mergeCell ref="A3:D3"/>
    <mergeCell ref="A10:C10"/>
    <mergeCell ref="A7:C7"/>
    <mergeCell ref="A8:C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29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/>
  <dimension ref="A1:Q42"/>
  <sheetViews>
    <sheetView view="pageBreakPreview" zoomScaleNormal="75" zoomScaleSheetLayoutView="100" workbookViewId="0" topLeftCell="A28">
      <selection activeCell="G35" sqref="G35"/>
    </sheetView>
  </sheetViews>
  <sheetFormatPr defaultColWidth="9.00390625" defaultRowHeight="15.75"/>
  <cols>
    <col min="1" max="1" width="37.00390625" style="0" customWidth="1"/>
    <col min="2" max="2" width="5.375" style="0" customWidth="1"/>
    <col min="3" max="4" width="11.875" style="0" customWidth="1"/>
    <col min="5" max="5" width="12.375" style="0" customWidth="1"/>
    <col min="6" max="6" width="12.875" style="0" customWidth="1"/>
    <col min="7" max="7" width="14.875" style="0" customWidth="1"/>
    <col min="8" max="8" width="14.375" style="0" customWidth="1"/>
    <col min="9" max="9" width="1.25" style="0" customWidth="1"/>
    <col min="10" max="15" width="9.00390625" style="0" hidden="1" customWidth="1"/>
    <col min="16" max="16" width="5.125" style="0" customWidth="1"/>
    <col min="17" max="17" width="9.00390625" style="0" hidden="1" customWidth="1"/>
  </cols>
  <sheetData>
    <row r="1" spans="6:8" ht="57.75" customHeight="1">
      <c r="F1" s="32"/>
      <c r="G1" s="441" t="s">
        <v>170</v>
      </c>
      <c r="H1" s="441"/>
    </row>
    <row r="2" spans="1:15" ht="15.75" customHeight="1">
      <c r="A2" s="443" t="s">
        <v>354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4.25" customHeight="1">
      <c r="A3" s="442" t="s">
        <v>171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5.75" customHeight="1">
      <c r="A4" s="442" t="s">
        <v>6</v>
      </c>
      <c r="B4" s="442"/>
      <c r="C4" s="442"/>
      <c r="D4" s="442"/>
      <c r="E4" s="442"/>
      <c r="F4" s="442"/>
      <c r="G4" s="442"/>
      <c r="H4" s="442"/>
      <c r="I4" s="184"/>
      <c r="J4" s="184"/>
      <c r="K4" s="184"/>
      <c r="L4" s="184"/>
      <c r="M4" s="184"/>
      <c r="N4" s="184"/>
      <c r="O4" s="184"/>
    </row>
    <row r="5" spans="2:17" ht="12.75" customHeight="1">
      <c r="B5" s="39"/>
      <c r="C5" s="39"/>
      <c r="D5" s="39"/>
      <c r="E5" s="39"/>
      <c r="F5" s="39"/>
      <c r="G5" s="186"/>
      <c r="H5" s="245" t="s">
        <v>188</v>
      </c>
      <c r="I5" s="39"/>
      <c r="J5" s="39"/>
      <c r="K5" s="39"/>
      <c r="L5" s="39"/>
      <c r="M5" s="39"/>
      <c r="N5" s="39"/>
      <c r="O5" s="39"/>
      <c r="P5" s="445"/>
      <c r="Q5" s="446"/>
    </row>
    <row r="6" spans="1:17" ht="16.5" customHeight="1">
      <c r="A6" s="246" t="s">
        <v>373</v>
      </c>
      <c r="B6" s="247"/>
      <c r="C6" s="247"/>
      <c r="D6" s="247"/>
      <c r="E6" s="247"/>
      <c r="F6" s="247"/>
      <c r="G6" s="186" t="s">
        <v>263</v>
      </c>
      <c r="H6" s="303" t="s">
        <v>372</v>
      </c>
      <c r="I6" s="447"/>
      <c r="J6" s="447"/>
      <c r="K6" s="447"/>
      <c r="L6" s="447"/>
      <c r="M6" s="447"/>
      <c r="N6" s="447"/>
      <c r="O6" s="447"/>
      <c r="P6" s="445"/>
      <c r="Q6" s="446"/>
    </row>
    <row r="7" spans="1:15" ht="14.25" customHeight="1">
      <c r="A7" s="189" t="s">
        <v>374</v>
      </c>
      <c r="B7" s="49"/>
      <c r="C7" s="49"/>
      <c r="D7" s="49"/>
      <c r="E7" s="49"/>
      <c r="F7" s="49"/>
      <c r="G7" s="186" t="s">
        <v>283</v>
      </c>
      <c r="H7" s="304">
        <v>7410136300</v>
      </c>
      <c r="I7" s="52"/>
      <c r="J7" s="49"/>
      <c r="K7" s="49"/>
      <c r="L7" s="49"/>
      <c r="M7" s="49"/>
      <c r="N7" s="49"/>
      <c r="O7" s="49"/>
    </row>
    <row r="8" spans="1:15" ht="15.75" customHeight="1">
      <c r="A8" s="189" t="s">
        <v>375</v>
      </c>
      <c r="B8" s="49"/>
      <c r="C8" s="49"/>
      <c r="D8" s="49"/>
      <c r="E8" s="49"/>
      <c r="F8" s="49"/>
      <c r="G8" s="186" t="s">
        <v>81</v>
      </c>
      <c r="H8" s="304">
        <v>410</v>
      </c>
      <c r="I8" s="49"/>
      <c r="J8" s="49"/>
      <c r="K8" s="49"/>
      <c r="L8" s="49"/>
      <c r="M8" s="49"/>
      <c r="N8" s="49"/>
      <c r="O8" s="49"/>
    </row>
    <row r="9" spans="1:15" ht="15.75" customHeight="1">
      <c r="A9" s="48" t="s">
        <v>55</v>
      </c>
      <c r="B9" s="49"/>
      <c r="C9" s="49"/>
      <c r="D9" s="49"/>
      <c r="E9" s="49"/>
      <c r="F9" s="49"/>
      <c r="I9" s="49"/>
      <c r="J9" s="49"/>
      <c r="K9" s="49"/>
      <c r="L9" s="49"/>
      <c r="M9" s="49"/>
      <c r="N9" s="49"/>
      <c r="O9" s="49"/>
    </row>
    <row r="10" spans="1:15" ht="15.75" customHeight="1">
      <c r="A10" s="48" t="s">
        <v>201</v>
      </c>
      <c r="B10" s="49"/>
      <c r="C10" s="49"/>
      <c r="D10" s="49"/>
      <c r="E10" s="49"/>
      <c r="F10" s="49"/>
      <c r="I10" s="49"/>
      <c r="J10" s="49"/>
      <c r="K10" s="49"/>
      <c r="L10" s="49"/>
      <c r="M10" s="49"/>
      <c r="N10" s="49"/>
      <c r="O10" s="49"/>
    </row>
    <row r="11" spans="1:15" ht="15.75" customHeight="1">
      <c r="A11" s="248" t="s">
        <v>11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" customHeight="1">
      <c r="A12" s="249" t="s">
        <v>85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8" ht="58.5" customHeight="1">
      <c r="A13" s="250" t="s">
        <v>110</v>
      </c>
      <c r="B13" s="251" t="s">
        <v>189</v>
      </c>
      <c r="C13" s="252" t="s">
        <v>202</v>
      </c>
      <c r="D13" s="252" t="s">
        <v>203</v>
      </c>
      <c r="E13" s="252" t="s">
        <v>97</v>
      </c>
      <c r="F13" s="252" t="s">
        <v>204</v>
      </c>
      <c r="G13" s="252" t="s">
        <v>205</v>
      </c>
      <c r="H13" s="252" t="s">
        <v>206</v>
      </c>
    </row>
    <row r="14" spans="1:8" s="26" customFormat="1" ht="13.5" customHeight="1">
      <c r="A14" s="253">
        <v>1</v>
      </c>
      <c r="B14" s="253">
        <v>2</v>
      </c>
      <c r="C14" s="254">
        <v>3</v>
      </c>
      <c r="D14" s="254">
        <v>4</v>
      </c>
      <c r="E14" s="254">
        <v>5</v>
      </c>
      <c r="F14" s="254">
        <v>6</v>
      </c>
      <c r="G14" s="254">
        <v>7</v>
      </c>
      <c r="H14" s="254">
        <v>8</v>
      </c>
    </row>
    <row r="15" spans="1:9" ht="16.5" customHeight="1">
      <c r="A15" s="255" t="s">
        <v>207</v>
      </c>
      <c r="B15" s="87" t="s">
        <v>48</v>
      </c>
      <c r="C15" s="256" t="str">
        <f>IF(SUM(C17)=0,"-",SUM(C17))</f>
        <v>-</v>
      </c>
      <c r="D15" s="61" t="s">
        <v>111</v>
      </c>
      <c r="E15" s="61" t="s">
        <v>111</v>
      </c>
      <c r="F15" s="256">
        <f>IF(SUM(F16:F17)=0,"-",SUM(F16:F17))</f>
        <v>14647985.02</v>
      </c>
      <c r="G15" s="257">
        <f>IF(SUM(G16:G17)=0,"-",SUM(G16:G17))</f>
        <v>14647985.02</v>
      </c>
      <c r="H15" s="257" t="str">
        <f>IF(SUM(H17)=0,"-",SUM(H17))</f>
        <v>-</v>
      </c>
      <c r="I15" s="258"/>
    </row>
    <row r="16" spans="1:9" ht="44.25" customHeight="1">
      <c r="A16" s="259" t="s">
        <v>208</v>
      </c>
      <c r="B16" s="51" t="s">
        <v>209</v>
      </c>
      <c r="C16" s="57" t="s">
        <v>111</v>
      </c>
      <c r="D16" s="260" t="s">
        <v>111</v>
      </c>
      <c r="E16" s="260" t="s">
        <v>111</v>
      </c>
      <c r="F16" s="261">
        <v>14647985.02</v>
      </c>
      <c r="G16" s="261">
        <v>14647985.02</v>
      </c>
      <c r="H16" s="260" t="s">
        <v>111</v>
      </c>
      <c r="I16" s="258"/>
    </row>
    <row r="17" spans="1:9" ht="17.25" customHeight="1">
      <c r="A17" s="262" t="s">
        <v>210</v>
      </c>
      <c r="B17" s="84" t="s">
        <v>211</v>
      </c>
      <c r="C17" s="263" t="s">
        <v>286</v>
      </c>
      <c r="D17" s="264" t="s">
        <v>111</v>
      </c>
      <c r="E17" s="264" t="s">
        <v>111</v>
      </c>
      <c r="F17" s="261" t="s">
        <v>286</v>
      </c>
      <c r="G17" s="261" t="s">
        <v>286</v>
      </c>
      <c r="H17" s="261" t="s">
        <v>286</v>
      </c>
      <c r="I17" s="265"/>
    </row>
    <row r="18" spans="1:9" ht="15.75" customHeight="1">
      <c r="A18" s="266" t="s">
        <v>212</v>
      </c>
      <c r="B18" s="267" t="s">
        <v>302</v>
      </c>
      <c r="C18" s="257" t="str">
        <f>IF(SUM(C21,C26,C30:C32)=0,"-",SUM(C21,C26,C30:C32))</f>
        <v>-</v>
      </c>
      <c r="D18" s="257" t="str">
        <f>IF(SUM(D21,D26,D30:D32)=0,"-",SUM(D21,D26,D30:D32))</f>
        <v>-</v>
      </c>
      <c r="E18" s="257" t="str">
        <f>IF(SUM(E21,E26)=0,"-",SUM(E21,E26))</f>
        <v>-</v>
      </c>
      <c r="F18" s="257" t="str">
        <f>IF(SUM(F21,F26,F30:F32)=0,"-",SUM(F21,F26,F30:F32))</f>
        <v>-</v>
      </c>
      <c r="G18" s="257" t="str">
        <f>IF(SUM(G21,G26,G30:G32)=0,"-",SUM(G21,G26,G30:G32))</f>
        <v>-</v>
      </c>
      <c r="H18" s="257" t="str">
        <f>IF(SUM(H21,H26,H30:H32)=0,"-",SUM(H21,H26,H30:H32))</f>
        <v>-</v>
      </c>
      <c r="I18" s="265"/>
    </row>
    <row r="19" spans="1:9" ht="43.5" customHeight="1">
      <c r="A19" s="259" t="s">
        <v>208</v>
      </c>
      <c r="B19" s="51" t="s">
        <v>213</v>
      </c>
      <c r="C19" s="268" t="s">
        <v>286</v>
      </c>
      <c r="D19" s="268" t="s">
        <v>286</v>
      </c>
      <c r="E19" s="268" t="s">
        <v>286</v>
      </c>
      <c r="F19" s="268" t="s">
        <v>286</v>
      </c>
      <c r="G19" s="268" t="s">
        <v>286</v>
      </c>
      <c r="H19" s="269" t="s">
        <v>286</v>
      </c>
      <c r="I19" s="265"/>
    </row>
    <row r="20" spans="1:9" ht="17.25" customHeight="1">
      <c r="A20" s="270" t="s">
        <v>210</v>
      </c>
      <c r="B20" s="84" t="s">
        <v>214</v>
      </c>
      <c r="C20" s="268" t="s">
        <v>286</v>
      </c>
      <c r="D20" s="268" t="s">
        <v>286</v>
      </c>
      <c r="E20" s="268" t="s">
        <v>286</v>
      </c>
      <c r="F20" s="268" t="s">
        <v>286</v>
      </c>
      <c r="G20" s="268" t="s">
        <v>286</v>
      </c>
      <c r="H20" s="268" t="s">
        <v>286</v>
      </c>
      <c r="I20" s="265"/>
    </row>
    <row r="21" spans="1:9" ht="30" customHeight="1">
      <c r="A21" s="271" t="s">
        <v>215</v>
      </c>
      <c r="B21" s="51" t="s">
        <v>304</v>
      </c>
      <c r="C21" s="268" t="s">
        <v>286</v>
      </c>
      <c r="D21" s="268" t="s">
        <v>286</v>
      </c>
      <c r="E21" s="268" t="s">
        <v>286</v>
      </c>
      <c r="F21" s="256" t="str">
        <f>IF(SUM(F22:F25)=0,"-",SUM(F22:F25))</f>
        <v>-</v>
      </c>
      <c r="G21" s="268" t="s">
        <v>286</v>
      </c>
      <c r="H21" s="268" t="s">
        <v>286</v>
      </c>
      <c r="I21" s="265"/>
    </row>
    <row r="22" spans="1:9" ht="45" customHeight="1">
      <c r="A22" s="272" t="s">
        <v>216</v>
      </c>
      <c r="B22" s="51" t="s">
        <v>217</v>
      </c>
      <c r="C22" s="273" t="s">
        <v>111</v>
      </c>
      <c r="D22" s="57" t="s">
        <v>111</v>
      </c>
      <c r="E22" s="57" t="s">
        <v>111</v>
      </c>
      <c r="F22" s="268" t="s">
        <v>286</v>
      </c>
      <c r="G22" s="61" t="s">
        <v>111</v>
      </c>
      <c r="H22" s="61" t="s">
        <v>111</v>
      </c>
      <c r="I22" s="265"/>
    </row>
    <row r="23" spans="1:9" ht="30" customHeight="1">
      <c r="A23" s="272" t="s">
        <v>218</v>
      </c>
      <c r="B23" s="85" t="s">
        <v>219</v>
      </c>
      <c r="C23" s="273" t="s">
        <v>111</v>
      </c>
      <c r="D23" s="274" t="s">
        <v>111</v>
      </c>
      <c r="E23" s="274" t="s">
        <v>111</v>
      </c>
      <c r="F23" s="268" t="s">
        <v>286</v>
      </c>
      <c r="G23" s="61" t="s">
        <v>111</v>
      </c>
      <c r="H23" s="61" t="s">
        <v>111</v>
      </c>
      <c r="I23" s="265"/>
    </row>
    <row r="24" spans="1:9" ht="16.5" customHeight="1">
      <c r="A24" s="272" t="s">
        <v>220</v>
      </c>
      <c r="B24" s="84" t="s">
        <v>221</v>
      </c>
      <c r="C24" s="273" t="s">
        <v>111</v>
      </c>
      <c r="D24" s="274" t="s">
        <v>111</v>
      </c>
      <c r="E24" s="274" t="s">
        <v>111</v>
      </c>
      <c r="F24" s="268" t="s">
        <v>286</v>
      </c>
      <c r="G24" s="61" t="s">
        <v>111</v>
      </c>
      <c r="H24" s="61" t="s">
        <v>111</v>
      </c>
      <c r="I24" s="265"/>
    </row>
    <row r="25" spans="1:9" ht="42.75" customHeight="1">
      <c r="A25" s="275" t="s">
        <v>222</v>
      </c>
      <c r="B25" s="84" t="s">
        <v>223</v>
      </c>
      <c r="C25" s="273" t="s">
        <v>111</v>
      </c>
      <c r="D25" s="274" t="s">
        <v>111</v>
      </c>
      <c r="E25" s="274" t="s">
        <v>111</v>
      </c>
      <c r="F25" s="268" t="s">
        <v>286</v>
      </c>
      <c r="G25" s="61" t="s">
        <v>111</v>
      </c>
      <c r="H25" s="61" t="s">
        <v>111</v>
      </c>
      <c r="I25" s="265"/>
    </row>
    <row r="26" spans="1:9" ht="27" customHeight="1">
      <c r="A26" s="275" t="s">
        <v>224</v>
      </c>
      <c r="B26" s="84" t="s">
        <v>306</v>
      </c>
      <c r="C26" s="268" t="s">
        <v>286</v>
      </c>
      <c r="D26" s="268" t="s">
        <v>286</v>
      </c>
      <c r="E26" s="274" t="s">
        <v>111</v>
      </c>
      <c r="F26" s="256" t="str">
        <f>IF(SUM(F27:F29)=0,"-",SUM(F27:F29))</f>
        <v>-</v>
      </c>
      <c r="G26" s="276" t="s">
        <v>286</v>
      </c>
      <c r="H26" s="276" t="s">
        <v>286</v>
      </c>
      <c r="I26" s="265"/>
    </row>
    <row r="27" spans="1:9" ht="29.25" customHeight="1">
      <c r="A27" s="272" t="s">
        <v>225</v>
      </c>
      <c r="B27" s="84" t="s">
        <v>3</v>
      </c>
      <c r="C27" s="273" t="s">
        <v>111</v>
      </c>
      <c r="D27" s="274" t="s">
        <v>111</v>
      </c>
      <c r="E27" s="274" t="s">
        <v>111</v>
      </c>
      <c r="F27" s="276" t="s">
        <v>286</v>
      </c>
      <c r="G27" s="61" t="s">
        <v>111</v>
      </c>
      <c r="H27" s="61" t="s">
        <v>111</v>
      </c>
      <c r="I27" s="265"/>
    </row>
    <row r="28" spans="1:9" ht="94.5" customHeight="1">
      <c r="A28" s="277" t="s">
        <v>52</v>
      </c>
      <c r="B28" s="84" t="s">
        <v>4</v>
      </c>
      <c r="C28" s="273" t="s">
        <v>111</v>
      </c>
      <c r="D28" s="274" t="s">
        <v>111</v>
      </c>
      <c r="E28" s="274" t="s">
        <v>111</v>
      </c>
      <c r="F28" s="276" t="s">
        <v>286</v>
      </c>
      <c r="G28" s="61" t="s">
        <v>111</v>
      </c>
      <c r="H28" s="61" t="s">
        <v>111</v>
      </c>
      <c r="I28" s="265"/>
    </row>
    <row r="29" spans="1:9" ht="65.25" customHeight="1">
      <c r="A29" s="278" t="s">
        <v>226</v>
      </c>
      <c r="B29" s="84" t="s">
        <v>227</v>
      </c>
      <c r="C29" s="273" t="s">
        <v>111</v>
      </c>
      <c r="D29" s="274" t="s">
        <v>111</v>
      </c>
      <c r="E29" s="274" t="s">
        <v>111</v>
      </c>
      <c r="F29" s="276" t="s">
        <v>286</v>
      </c>
      <c r="G29" s="61" t="s">
        <v>111</v>
      </c>
      <c r="H29" s="61" t="s">
        <v>111</v>
      </c>
      <c r="I29" s="265"/>
    </row>
    <row r="30" spans="1:9" ht="29.25" customHeight="1">
      <c r="A30" s="275" t="s">
        <v>228</v>
      </c>
      <c r="B30" s="84" t="s">
        <v>307</v>
      </c>
      <c r="C30" s="268" t="s">
        <v>286</v>
      </c>
      <c r="D30" s="279" t="s">
        <v>286</v>
      </c>
      <c r="E30" s="274" t="s">
        <v>111</v>
      </c>
      <c r="F30" s="276" t="s">
        <v>286</v>
      </c>
      <c r="G30" s="276" t="s">
        <v>286</v>
      </c>
      <c r="H30" s="276" t="s">
        <v>286</v>
      </c>
      <c r="I30" s="280"/>
    </row>
    <row r="31" spans="1:9" ht="46.5" customHeight="1">
      <c r="A31" s="275" t="s">
        <v>235</v>
      </c>
      <c r="B31" s="84" t="s">
        <v>309</v>
      </c>
      <c r="C31" s="268" t="s">
        <v>286</v>
      </c>
      <c r="D31" s="279" t="s">
        <v>286</v>
      </c>
      <c r="E31" s="61" t="s">
        <v>111</v>
      </c>
      <c r="F31" s="276" t="s">
        <v>286</v>
      </c>
      <c r="G31" s="276" t="s">
        <v>286</v>
      </c>
      <c r="H31" s="276" t="s">
        <v>286</v>
      </c>
      <c r="I31" s="280"/>
    </row>
    <row r="32" spans="1:9" ht="18.75" customHeight="1">
      <c r="A32" s="275" t="s">
        <v>229</v>
      </c>
      <c r="B32" s="84" t="s">
        <v>103</v>
      </c>
      <c r="C32" s="268" t="s">
        <v>286</v>
      </c>
      <c r="D32" s="279" t="s">
        <v>286</v>
      </c>
      <c r="E32" s="61" t="s">
        <v>111</v>
      </c>
      <c r="F32" s="276" t="s">
        <v>286</v>
      </c>
      <c r="G32" s="276" t="s">
        <v>286</v>
      </c>
      <c r="H32" s="276" t="s">
        <v>286</v>
      </c>
      <c r="I32" s="265"/>
    </row>
    <row r="33" spans="1:9" ht="18.75" customHeight="1">
      <c r="A33" s="281" t="s">
        <v>230</v>
      </c>
      <c r="B33" s="87" t="s">
        <v>343</v>
      </c>
      <c r="C33" s="256" t="str">
        <f>IF(SUM(C34:C35)=0,"-",SUM(C34:C35))</f>
        <v>-</v>
      </c>
      <c r="D33" s="61" t="s">
        <v>111</v>
      </c>
      <c r="E33" s="61" t="s">
        <v>111</v>
      </c>
      <c r="F33" s="256">
        <f>IF(SUM(F34:F35)=0,"-",SUM(F34:F35))</f>
        <v>65438.49</v>
      </c>
      <c r="G33" s="257">
        <f>IF(SUM(G34:G35)=0,"-",SUM(G34:G35))</f>
        <v>65438.49</v>
      </c>
      <c r="H33" s="257" t="str">
        <f>IF(SUM(H34:H35)=0,"-",SUM(H34:H35))</f>
        <v>-</v>
      </c>
      <c r="I33" s="265"/>
    </row>
    <row r="34" spans="1:9" ht="27.75" customHeight="1">
      <c r="A34" s="282" t="s">
        <v>231</v>
      </c>
      <c r="B34" s="87" t="s">
        <v>245</v>
      </c>
      <c r="C34" s="283" t="s">
        <v>286</v>
      </c>
      <c r="D34" s="61" t="s">
        <v>111</v>
      </c>
      <c r="E34" s="61" t="s">
        <v>111</v>
      </c>
      <c r="F34" s="276">
        <v>65438.49</v>
      </c>
      <c r="G34" s="276">
        <v>65438.49</v>
      </c>
      <c r="H34" s="276" t="s">
        <v>286</v>
      </c>
      <c r="I34" s="265"/>
    </row>
    <row r="35" spans="1:9" ht="17.25" customHeight="1">
      <c r="A35" s="266" t="s">
        <v>232</v>
      </c>
      <c r="B35" s="87" t="s">
        <v>246</v>
      </c>
      <c r="C35" s="283" t="s">
        <v>286</v>
      </c>
      <c r="D35" s="61" t="s">
        <v>111</v>
      </c>
      <c r="E35" s="61" t="s">
        <v>111</v>
      </c>
      <c r="F35" s="276" t="s">
        <v>286</v>
      </c>
      <c r="G35" s="276" t="s">
        <v>286</v>
      </c>
      <c r="H35" s="276" t="s">
        <v>286</v>
      </c>
      <c r="I35" s="265"/>
    </row>
    <row r="36" spans="1:9" ht="15.75" customHeight="1">
      <c r="A36" s="266" t="s">
        <v>233</v>
      </c>
      <c r="B36" s="87" t="s">
        <v>355</v>
      </c>
      <c r="C36" s="256" t="str">
        <f>IF(SUM(C15,C18,C33)=0,"-",SUM(C15,C18,C33))</f>
        <v>-</v>
      </c>
      <c r="D36" s="257" t="str">
        <f>IF(SUM(D18)=0,"-",SUM(D18))</f>
        <v>-</v>
      </c>
      <c r="E36" s="257" t="str">
        <f>IF(SUM(E18)=0,"-",SUM(E18))</f>
        <v>-</v>
      </c>
      <c r="F36" s="257">
        <f>IF(SUM(F15,F18,F33)=0,"-",SUM(F15,F18,F33))</f>
        <v>14713423.51</v>
      </c>
      <c r="G36" s="257">
        <f>IF(SUM(G15,G18,G33)=0,"-",SUM(G15,G18,G33))</f>
        <v>14713423.51</v>
      </c>
      <c r="H36" s="257" t="str">
        <f>IF(SUM(H15,H18,H33)=0,"-",SUM(H15,H18,H33))</f>
        <v>-</v>
      </c>
      <c r="I36" s="265"/>
    </row>
    <row r="37" spans="1:8" ht="22.5" customHeight="1">
      <c r="A37" s="284" t="s">
        <v>234</v>
      </c>
      <c r="H37" s="27"/>
    </row>
    <row r="38" spans="1:14" ht="22.5" customHeight="1">
      <c r="A38" s="285" t="s">
        <v>77</v>
      </c>
      <c r="C38" s="38"/>
      <c r="D38" s="34"/>
      <c r="E38" s="25"/>
      <c r="F38" s="56" t="s">
        <v>0</v>
      </c>
      <c r="G38" s="55"/>
      <c r="I38" s="55"/>
      <c r="L38" s="444" t="s">
        <v>172</v>
      </c>
      <c r="M38" s="444"/>
      <c r="N38" s="444"/>
    </row>
    <row r="39" spans="3:15" ht="15">
      <c r="C39" s="286" t="s">
        <v>240</v>
      </c>
      <c r="D39" s="53"/>
      <c r="E39" s="53"/>
      <c r="F39" s="287" t="s">
        <v>253</v>
      </c>
      <c r="G39" s="288"/>
      <c r="I39" s="54"/>
      <c r="J39" s="28"/>
      <c r="L39" s="448" t="s">
        <v>253</v>
      </c>
      <c r="M39" s="448"/>
      <c r="N39" s="448"/>
      <c r="O39" s="289" t="s">
        <v>173</v>
      </c>
    </row>
    <row r="40" spans="1:14" ht="21.75" customHeight="1">
      <c r="A40" s="285" t="s">
        <v>187</v>
      </c>
      <c r="C40" s="38"/>
      <c r="D40" s="39"/>
      <c r="E40" s="25"/>
      <c r="F40" s="56" t="s">
        <v>1</v>
      </c>
      <c r="G40" s="55"/>
      <c r="I40" s="55"/>
      <c r="K40" s="30"/>
      <c r="L40" s="445" t="s">
        <v>174</v>
      </c>
      <c r="M40" s="445"/>
      <c r="N40" s="445"/>
    </row>
    <row r="41" spans="3:15" ht="15">
      <c r="C41" s="286" t="s">
        <v>240</v>
      </c>
      <c r="D41" s="53"/>
      <c r="E41" s="53"/>
      <c r="F41" s="287" t="s">
        <v>253</v>
      </c>
      <c r="G41" s="288"/>
      <c r="I41" s="54"/>
      <c r="J41" s="28"/>
      <c r="L41" s="448" t="s">
        <v>253</v>
      </c>
      <c r="M41" s="448"/>
      <c r="N41" s="448"/>
      <c r="O41" s="289" t="s">
        <v>70</v>
      </c>
    </row>
    <row r="42" ht="15" customHeight="1">
      <c r="A42" s="83" t="s">
        <v>56</v>
      </c>
    </row>
  </sheetData>
  <mergeCells count="11">
    <mergeCell ref="P5:Q5"/>
    <mergeCell ref="I6:O6"/>
    <mergeCell ref="P6:Q6"/>
    <mergeCell ref="L41:N41"/>
    <mergeCell ref="L39:N39"/>
    <mergeCell ref="L40:N40"/>
    <mergeCell ref="G1:H1"/>
    <mergeCell ref="A3:O3"/>
    <mergeCell ref="A2:O2"/>
    <mergeCell ref="L38:N38"/>
    <mergeCell ref="A4:H4"/>
  </mergeCells>
  <printOptions horizontalCentered="1"/>
  <pageMargins left="0.5905511811023623" right="0" top="0.7874015748031497" bottom="0.1968503937007874" header="0" footer="0"/>
  <pageSetup horizontalDpi="600" verticalDpi="600" orientation="portrait" paperSize="9" scale="69" r:id="rId1"/>
  <rowBreaks count="1" manualBreakCount="1">
    <brk id="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121222"/>
  <dimension ref="A1:P199"/>
  <sheetViews>
    <sheetView showZeros="0" tabSelected="1" view="pageBreakPreview" zoomScale="75" zoomScaleNormal="75" zoomScaleSheetLayoutView="75" workbookViewId="0" topLeftCell="B22">
      <selection activeCell="G44" sqref="G44"/>
    </sheetView>
  </sheetViews>
  <sheetFormatPr defaultColWidth="9.00390625" defaultRowHeight="15.75"/>
  <cols>
    <col min="1" max="1" width="66.25390625" style="310" customWidth="1"/>
    <col min="2" max="2" width="7.125" style="310" customWidth="1"/>
    <col min="3" max="3" width="6.25390625" style="310" customWidth="1"/>
    <col min="4" max="4" width="18.625" style="310" customWidth="1"/>
    <col min="5" max="5" width="19.25390625" style="310" customWidth="1"/>
    <col min="6" max="6" width="18.875" style="310" customWidth="1"/>
    <col min="7" max="7" width="19.375" style="310" customWidth="1"/>
    <col min="8" max="8" width="19.50390625" style="310" customWidth="1"/>
    <col min="9" max="9" width="19.625" style="310" customWidth="1"/>
    <col min="10" max="10" width="19.00390625" style="310" customWidth="1"/>
    <col min="11" max="11" width="13.75390625" style="310" customWidth="1"/>
    <col min="12" max="16384" width="7.00390625" style="310" customWidth="1"/>
  </cols>
  <sheetData>
    <row r="1" spans="1:10" ht="69.75" customHeight="1">
      <c r="A1" s="309"/>
      <c r="B1" s="309"/>
      <c r="C1" s="309"/>
      <c r="D1" s="309"/>
      <c r="E1" s="309" t="s">
        <v>376</v>
      </c>
      <c r="F1" s="309"/>
      <c r="G1" s="309"/>
      <c r="I1" s="458" t="s">
        <v>377</v>
      </c>
      <c r="J1" s="458"/>
    </row>
    <row r="2" spans="1:10" ht="17.25" customHeight="1">
      <c r="A2" s="452" t="s">
        <v>492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7.25" customHeight="1">
      <c r="A3" s="453" t="s">
        <v>6</v>
      </c>
      <c r="B3" s="453"/>
      <c r="C3" s="453"/>
      <c r="D3" s="453"/>
      <c r="E3" s="453"/>
      <c r="F3" s="453"/>
      <c r="G3" s="453"/>
      <c r="H3" s="453"/>
      <c r="I3" s="453"/>
      <c r="J3" s="453"/>
    </row>
    <row r="4" spans="1:9" ht="3" customHeight="1">
      <c r="A4" s="311"/>
      <c r="B4" s="311"/>
      <c r="C4" s="311"/>
      <c r="D4" s="311"/>
      <c r="E4" s="311"/>
      <c r="F4" s="311"/>
      <c r="G4" s="311"/>
      <c r="H4" s="311"/>
      <c r="I4" s="1"/>
    </row>
    <row r="5" spans="2:10" ht="12.75" customHeight="1">
      <c r="B5" s="312"/>
      <c r="C5" s="312"/>
      <c r="D5" s="312"/>
      <c r="F5" s="313"/>
      <c r="G5" s="313"/>
      <c r="H5" s="319"/>
      <c r="I5" s="320"/>
      <c r="J5" s="321" t="s">
        <v>188</v>
      </c>
    </row>
    <row r="6" spans="1:10" ht="18.75" customHeight="1">
      <c r="A6" s="459" t="s">
        <v>378</v>
      </c>
      <c r="B6" s="459"/>
      <c r="C6" s="459"/>
      <c r="D6" s="459"/>
      <c r="E6" s="459"/>
      <c r="F6" s="459"/>
      <c r="G6" s="459"/>
      <c r="H6" s="459"/>
      <c r="I6" s="322" t="s">
        <v>379</v>
      </c>
      <c r="J6" s="323">
        <v>733702</v>
      </c>
    </row>
    <row r="7" spans="1:10" ht="18" customHeight="1">
      <c r="A7" s="324" t="s">
        <v>380</v>
      </c>
      <c r="B7" s="325"/>
      <c r="C7" s="325"/>
      <c r="D7" s="325"/>
      <c r="E7" s="326"/>
      <c r="F7" s="325"/>
      <c r="G7" s="325"/>
      <c r="H7" s="325"/>
      <c r="I7" s="322" t="s">
        <v>381</v>
      </c>
      <c r="J7" s="323">
        <v>7410136300</v>
      </c>
    </row>
    <row r="8" spans="1:10" ht="17.25" customHeight="1">
      <c r="A8" s="327" t="s">
        <v>382</v>
      </c>
      <c r="B8" s="325"/>
      <c r="C8" s="325"/>
      <c r="D8" s="325"/>
      <c r="E8" s="326"/>
      <c r="F8" s="325"/>
      <c r="G8" s="325"/>
      <c r="H8" s="325"/>
      <c r="I8" s="328" t="s">
        <v>383</v>
      </c>
      <c r="J8" s="323">
        <v>410</v>
      </c>
    </row>
    <row r="9" spans="1:8" ht="15" customHeight="1">
      <c r="A9" s="329" t="s">
        <v>490</v>
      </c>
      <c r="B9" s="330"/>
      <c r="C9" s="331"/>
      <c r="D9" s="330"/>
      <c r="E9" s="332"/>
      <c r="F9" s="333"/>
      <c r="G9" s="333"/>
      <c r="H9" s="330"/>
    </row>
    <row r="10" spans="1:9" ht="23.25" customHeight="1">
      <c r="A10" s="454" t="s">
        <v>491</v>
      </c>
      <c r="B10" s="454"/>
      <c r="C10" s="454"/>
      <c r="D10" s="454"/>
      <c r="E10" s="454"/>
      <c r="F10" s="334"/>
      <c r="G10" s="335"/>
      <c r="H10" s="330"/>
      <c r="I10" s="311"/>
    </row>
    <row r="11" spans="1:9" ht="18.75" customHeight="1">
      <c r="A11" s="324" t="s">
        <v>384</v>
      </c>
      <c r="B11" s="336"/>
      <c r="C11" s="336"/>
      <c r="D11" s="336"/>
      <c r="E11" s="336"/>
      <c r="F11" s="337"/>
      <c r="G11" s="337"/>
      <c r="H11" s="330"/>
      <c r="I11" s="311"/>
    </row>
    <row r="12" spans="1:9" ht="42.75" customHeight="1">
      <c r="A12" s="454" t="s">
        <v>385</v>
      </c>
      <c r="B12" s="454"/>
      <c r="C12" s="454"/>
      <c r="D12" s="454"/>
      <c r="E12" s="454"/>
      <c r="F12" s="454"/>
      <c r="G12" s="454"/>
      <c r="H12" s="454"/>
      <c r="I12" s="311"/>
    </row>
    <row r="13" spans="1:10" ht="13.5" customHeight="1">
      <c r="A13" s="338" t="s">
        <v>486</v>
      </c>
      <c r="B13" s="339"/>
      <c r="C13" s="339"/>
      <c r="D13" s="339"/>
      <c r="E13" s="339"/>
      <c r="F13" s="339"/>
      <c r="G13" s="339"/>
      <c r="H13" s="339"/>
      <c r="I13" s="311"/>
      <c r="J13" s="311"/>
    </row>
    <row r="14" spans="1:10" ht="14.25" customHeight="1">
      <c r="A14" s="338" t="s">
        <v>487</v>
      </c>
      <c r="B14" s="339"/>
      <c r="C14" s="339"/>
      <c r="D14" s="339"/>
      <c r="E14" s="339"/>
      <c r="F14" s="339"/>
      <c r="G14" s="339"/>
      <c r="H14" s="339"/>
      <c r="I14" s="311"/>
      <c r="J14" s="311"/>
    </row>
    <row r="15" ht="3.75" customHeight="1"/>
    <row r="16" spans="1:10" ht="10.5" customHeight="1">
      <c r="A16" s="460" t="s">
        <v>110</v>
      </c>
      <c r="B16" s="449" t="s">
        <v>386</v>
      </c>
      <c r="C16" s="449" t="s">
        <v>186</v>
      </c>
      <c r="D16" s="449" t="s">
        <v>387</v>
      </c>
      <c r="E16" s="449" t="s">
        <v>388</v>
      </c>
      <c r="F16" s="449" t="s">
        <v>389</v>
      </c>
      <c r="G16" s="449" t="s">
        <v>390</v>
      </c>
      <c r="H16" s="449" t="s">
        <v>391</v>
      </c>
      <c r="I16" s="449" t="s">
        <v>392</v>
      </c>
      <c r="J16" s="449" t="s">
        <v>393</v>
      </c>
    </row>
    <row r="17" spans="1:10" ht="10.5" customHeight="1">
      <c r="A17" s="450"/>
      <c r="B17" s="455"/>
      <c r="C17" s="455"/>
      <c r="D17" s="450"/>
      <c r="E17" s="450"/>
      <c r="F17" s="450"/>
      <c r="G17" s="450"/>
      <c r="H17" s="450"/>
      <c r="I17" s="455"/>
      <c r="J17" s="450"/>
    </row>
    <row r="18" spans="1:10" ht="10.5" customHeight="1">
      <c r="A18" s="450"/>
      <c r="B18" s="455"/>
      <c r="C18" s="455"/>
      <c r="D18" s="450"/>
      <c r="E18" s="450"/>
      <c r="F18" s="450"/>
      <c r="G18" s="450"/>
      <c r="H18" s="450"/>
      <c r="I18" s="455"/>
      <c r="J18" s="450"/>
    </row>
    <row r="19" spans="1:10" ht="10.5" customHeight="1">
      <c r="A19" s="450"/>
      <c r="B19" s="455"/>
      <c r="C19" s="455"/>
      <c r="D19" s="450"/>
      <c r="E19" s="450"/>
      <c r="F19" s="450"/>
      <c r="G19" s="450"/>
      <c r="H19" s="450"/>
      <c r="I19" s="455"/>
      <c r="J19" s="450"/>
    </row>
    <row r="20" spans="1:10" ht="24" customHeight="1">
      <c r="A20" s="451"/>
      <c r="B20" s="456"/>
      <c r="C20" s="456"/>
      <c r="D20" s="451"/>
      <c r="E20" s="451"/>
      <c r="F20" s="451"/>
      <c r="G20" s="451"/>
      <c r="H20" s="451"/>
      <c r="I20" s="456"/>
      <c r="J20" s="451"/>
    </row>
    <row r="21" spans="1:10" ht="12" customHeight="1">
      <c r="A21" s="340">
        <v>1</v>
      </c>
      <c r="B21" s="340">
        <v>2</v>
      </c>
      <c r="C21" s="340">
        <v>3</v>
      </c>
      <c r="D21" s="340">
        <v>4</v>
      </c>
      <c r="E21" s="340">
        <v>5</v>
      </c>
      <c r="F21" s="340">
        <v>6</v>
      </c>
      <c r="G21" s="340">
        <v>7</v>
      </c>
      <c r="H21" s="340">
        <v>8</v>
      </c>
      <c r="I21" s="340">
        <v>9</v>
      </c>
      <c r="J21" s="340">
        <v>10</v>
      </c>
    </row>
    <row r="22" spans="1:11" ht="18.75" customHeight="1">
      <c r="A22" s="341" t="s">
        <v>394</v>
      </c>
      <c r="B22" s="342" t="s">
        <v>111</v>
      </c>
      <c r="C22" s="343" t="s">
        <v>395</v>
      </c>
      <c r="D22" s="344">
        <f>IF(SUM(D23,D57,D77,D82)=0,"-",SUM(D23,D57,D77,D82))</f>
        <v>14870710</v>
      </c>
      <c r="E22" s="345">
        <v>14870710</v>
      </c>
      <c r="F22" s="344" t="str">
        <f>IF(SUM(F23,F57,F77,F82)=0,"-",SUM(F23,F57,F77,F82))</f>
        <v>-</v>
      </c>
      <c r="G22" s="344">
        <f>IF(SUM(G23,G57,G77,G82)=0,"-",SUM(G23,G57,G77,G82))</f>
        <v>14647985.02</v>
      </c>
      <c r="H22" s="344">
        <f>IF(SUM(H23,H57,H77,H82)=0,"-",SUM(H23,H57,H77,H82))</f>
        <v>14647985.02</v>
      </c>
      <c r="I22" s="344">
        <f>IF(SUM(I23,I57,I77,I82)=0,"-",SUM(I23,I57,I77,I82))</f>
        <v>14641209.8</v>
      </c>
      <c r="J22" s="344" t="str">
        <f>IF(SUM(J23,J57,J77,J82)=0,"-",SUM(J23,J57,J77,J82))</f>
        <v>-</v>
      </c>
      <c r="K22" s="346"/>
    </row>
    <row r="23" spans="1:10" ht="28.5" customHeight="1">
      <c r="A23" s="347" t="s">
        <v>488</v>
      </c>
      <c r="B23" s="348">
        <v>2000</v>
      </c>
      <c r="C23" s="343" t="s">
        <v>396</v>
      </c>
      <c r="D23" s="344">
        <f>IF(SUM(D24,D29,D45,D48,D52,D56)=0,"-",SUM(D24,D29,D45,D48,D52,D56))</f>
        <v>14870710</v>
      </c>
      <c r="E23" s="349" t="s">
        <v>286</v>
      </c>
      <c r="F23" s="344" t="str">
        <f>IF(SUM(F24,F29,F45,F48,F52,F56)=0,"-",SUM(F24,F29,F45,F48,F52,F56))</f>
        <v>-</v>
      </c>
      <c r="G23" s="344">
        <f>IF(SUM(G24,G29,G45,G48,G52,G56)=0,"-",SUM(G24,G29,G45,G48,G52,G56))</f>
        <v>14647985.02</v>
      </c>
      <c r="H23" s="344">
        <f>IF(SUM(H24,H29,H45,H48,H52,H56)=0,"-",SUM(H24,H29,H45,H48,H52,H56))</f>
        <v>14647985.02</v>
      </c>
      <c r="I23" s="344">
        <f>IF(SUM(I24,I29,I45,I48,I52,I56)=0,"-",SUM(I24,I29,I45,I48,I52,I56))</f>
        <v>14641209.8</v>
      </c>
      <c r="J23" s="344" t="str">
        <f>IF(SUM(J24,J29,J45,J48,J52,J56)=0,"-",SUM(J24,J29,J45,J48,J52,J56))</f>
        <v>-</v>
      </c>
    </row>
    <row r="24" spans="1:10" ht="16.5" customHeight="1">
      <c r="A24" s="350" t="s">
        <v>397</v>
      </c>
      <c r="B24" s="348">
        <v>2100</v>
      </c>
      <c r="C24" s="343" t="s">
        <v>398</v>
      </c>
      <c r="D24" s="344">
        <f>IF(SUM(D25,D28)=0,"-",SUM(D25,D28))</f>
        <v>2530310</v>
      </c>
      <c r="E24" s="349" t="s">
        <v>286</v>
      </c>
      <c r="F24" s="344" t="str">
        <f>IF(SUM(F25,F28)=0,"-",SUM(F25,F28))</f>
        <v>-</v>
      </c>
      <c r="G24" s="344">
        <f>IF(SUM(G25,G28)=0,"-",SUM(G25,G28))</f>
        <v>2530310</v>
      </c>
      <c r="H24" s="344">
        <f>IF(SUM(H25,H28)=0,"-",SUM(H25,H28))</f>
        <v>2530310</v>
      </c>
      <c r="I24" s="344">
        <f>IF(SUM(I25,I28)=0,"-",SUM(I25,I28))</f>
        <v>2530310</v>
      </c>
      <c r="J24" s="344" t="str">
        <f>IF(SUM(J25,J28)=0,"-",SUM(J25,J28))</f>
        <v>-</v>
      </c>
    </row>
    <row r="25" spans="1:10" ht="16.5" customHeight="1">
      <c r="A25" s="351" t="s">
        <v>399</v>
      </c>
      <c r="B25" s="352">
        <v>2110</v>
      </c>
      <c r="C25" s="353" t="s">
        <v>400</v>
      </c>
      <c r="D25" s="344">
        <f>IF(SUM(D26:D27)=0,"-",SUM(D26:D27))</f>
        <v>1886800</v>
      </c>
      <c r="E25" s="349">
        <v>1886800</v>
      </c>
      <c r="F25" s="344" t="str">
        <f>IF(SUM(F26:F27)=0,"-",SUM(F26:F27))</f>
        <v>-</v>
      </c>
      <c r="G25" s="344">
        <v>1886800</v>
      </c>
      <c r="H25" s="344">
        <f>IF(SUM(H26:H27)=0,"-",SUM(H26:H27))</f>
        <v>1886800</v>
      </c>
      <c r="I25" s="344">
        <f>IF(SUM(I26:I27)=0,"-",SUM(I26:I27))</f>
        <v>1886800</v>
      </c>
      <c r="J25" s="344" t="str">
        <f>IF(SUM(J26:J27)=0,"-",SUM(J26:J27))</f>
        <v>-</v>
      </c>
    </row>
    <row r="26" spans="1:10" ht="16.5" customHeight="1">
      <c r="A26" s="354" t="s">
        <v>401</v>
      </c>
      <c r="B26" s="352">
        <v>2111</v>
      </c>
      <c r="C26" s="353" t="s">
        <v>402</v>
      </c>
      <c r="D26" s="349">
        <v>1886800</v>
      </c>
      <c r="E26" s="349" t="s">
        <v>286</v>
      </c>
      <c r="F26" s="349" t="s">
        <v>286</v>
      </c>
      <c r="G26" s="349">
        <v>1886800</v>
      </c>
      <c r="H26" s="349">
        <v>1886800</v>
      </c>
      <c r="I26" s="349">
        <v>1886800</v>
      </c>
      <c r="J26" s="349" t="s">
        <v>286</v>
      </c>
    </row>
    <row r="27" spans="1:10" ht="15.75" customHeight="1">
      <c r="A27" s="355" t="s">
        <v>403</v>
      </c>
      <c r="B27" s="352">
        <v>2112</v>
      </c>
      <c r="C27" s="356" t="s">
        <v>404</v>
      </c>
      <c r="D27" s="349" t="s">
        <v>286</v>
      </c>
      <c r="E27" s="349" t="s">
        <v>286</v>
      </c>
      <c r="F27" s="349" t="s">
        <v>286</v>
      </c>
      <c r="G27" s="349" t="s">
        <v>286</v>
      </c>
      <c r="H27" s="349" t="s">
        <v>286</v>
      </c>
      <c r="I27" s="349" t="s">
        <v>286</v>
      </c>
      <c r="J27" s="349" t="s">
        <v>286</v>
      </c>
    </row>
    <row r="28" spans="1:13" ht="15.75" customHeight="1">
      <c r="A28" s="357" t="s">
        <v>405</v>
      </c>
      <c r="B28" s="358">
        <v>2120</v>
      </c>
      <c r="C28" s="356" t="s">
        <v>406</v>
      </c>
      <c r="D28" s="349">
        <v>643510</v>
      </c>
      <c r="E28" s="349">
        <v>643510</v>
      </c>
      <c r="F28" s="349" t="s">
        <v>286</v>
      </c>
      <c r="G28" s="349">
        <v>643510</v>
      </c>
      <c r="H28" s="349">
        <v>643510</v>
      </c>
      <c r="I28" s="349">
        <v>643510</v>
      </c>
      <c r="J28" s="349" t="s">
        <v>286</v>
      </c>
      <c r="M28" s="346"/>
    </row>
    <row r="29" spans="1:13" ht="16.5" customHeight="1">
      <c r="A29" s="359" t="s">
        <v>407</v>
      </c>
      <c r="B29" s="360">
        <v>2200</v>
      </c>
      <c r="C29" s="343" t="s">
        <v>408</v>
      </c>
      <c r="D29" s="344">
        <f>IF(SUM(D30:D36,D42)=0,"-",SUM(D30:D36,D42))</f>
        <v>234400</v>
      </c>
      <c r="E29" s="349" t="s">
        <v>286</v>
      </c>
      <c r="F29" s="344" t="str">
        <f>IF(SUM(F30:F36,F42)=0,"-",SUM(F30:F36,F42))</f>
        <v>-</v>
      </c>
      <c r="G29" s="344">
        <f>IF(SUM(G30:G36,G42)=0,"-",SUM(G30:G36,G42))</f>
        <v>230082.02</v>
      </c>
      <c r="H29" s="344">
        <f>IF(SUM(H30:H36,H42)=0,"-",SUM(H30:H36,H42))</f>
        <v>230082.02</v>
      </c>
      <c r="I29" s="344">
        <f>IF(SUM(I30:I36,I42)=0,"-",SUM(I30:I36,I42))</f>
        <v>223306.8</v>
      </c>
      <c r="J29" s="344" t="str">
        <f>IF(SUM(J30:J36,J42)=0,"-",SUM(J30:J36,J42))</f>
        <v>-</v>
      </c>
      <c r="M29" s="346"/>
    </row>
    <row r="30" spans="1:10" ht="15.75" customHeight="1">
      <c r="A30" s="361" t="s">
        <v>409</v>
      </c>
      <c r="B30" s="362">
        <v>2210</v>
      </c>
      <c r="C30" s="353" t="s">
        <v>410</v>
      </c>
      <c r="D30" s="349">
        <v>12100</v>
      </c>
      <c r="E30" s="349" t="s">
        <v>286</v>
      </c>
      <c r="F30" s="349" t="s">
        <v>286</v>
      </c>
      <c r="G30" s="349">
        <v>12100</v>
      </c>
      <c r="H30" s="349">
        <v>12100</v>
      </c>
      <c r="I30" s="349">
        <v>12555.9</v>
      </c>
      <c r="J30" s="349" t="s">
        <v>286</v>
      </c>
    </row>
    <row r="31" spans="1:10" ht="18" customHeight="1">
      <c r="A31" s="351" t="s">
        <v>411</v>
      </c>
      <c r="B31" s="362">
        <v>2220</v>
      </c>
      <c r="C31" s="353" t="s">
        <v>48</v>
      </c>
      <c r="D31" s="349" t="s">
        <v>286</v>
      </c>
      <c r="E31" s="349" t="s">
        <v>286</v>
      </c>
      <c r="F31" s="349" t="s">
        <v>286</v>
      </c>
      <c r="G31" s="349" t="s">
        <v>286</v>
      </c>
      <c r="H31" s="349" t="s">
        <v>286</v>
      </c>
      <c r="I31" s="349" t="s">
        <v>286</v>
      </c>
      <c r="J31" s="349" t="s">
        <v>286</v>
      </c>
    </row>
    <row r="32" spans="1:10" ht="17.25" customHeight="1">
      <c r="A32" s="351" t="s">
        <v>412</v>
      </c>
      <c r="B32" s="362">
        <v>2230</v>
      </c>
      <c r="C32" s="353" t="s">
        <v>272</v>
      </c>
      <c r="D32" s="349" t="s">
        <v>286</v>
      </c>
      <c r="E32" s="349" t="s">
        <v>286</v>
      </c>
      <c r="F32" s="349" t="s">
        <v>286</v>
      </c>
      <c r="G32" s="349" t="s">
        <v>286</v>
      </c>
      <c r="H32" s="349" t="s">
        <v>286</v>
      </c>
      <c r="I32" s="349" t="s">
        <v>286</v>
      </c>
      <c r="J32" s="349" t="s">
        <v>286</v>
      </c>
    </row>
    <row r="33" spans="1:10" ht="16.5" customHeight="1">
      <c r="A33" s="363" t="s">
        <v>413</v>
      </c>
      <c r="B33" s="362">
        <v>2240</v>
      </c>
      <c r="C33" s="353" t="s">
        <v>276</v>
      </c>
      <c r="D33" s="349">
        <v>31200</v>
      </c>
      <c r="E33" s="349" t="s">
        <v>286</v>
      </c>
      <c r="F33" s="349" t="s">
        <v>286</v>
      </c>
      <c r="G33" s="349">
        <v>31200</v>
      </c>
      <c r="H33" s="349">
        <v>31200</v>
      </c>
      <c r="I33" s="349">
        <v>29069.09</v>
      </c>
      <c r="J33" s="349" t="s">
        <v>286</v>
      </c>
    </row>
    <row r="34" spans="1:10" ht="17.25" customHeight="1">
      <c r="A34" s="361" t="s">
        <v>414</v>
      </c>
      <c r="B34" s="362">
        <v>2250</v>
      </c>
      <c r="C34" s="353" t="s">
        <v>280</v>
      </c>
      <c r="D34" s="349">
        <v>6000</v>
      </c>
      <c r="E34" s="349" t="s">
        <v>286</v>
      </c>
      <c r="F34" s="349" t="s">
        <v>286</v>
      </c>
      <c r="G34" s="349">
        <v>5999.93</v>
      </c>
      <c r="H34" s="349">
        <v>5999.93</v>
      </c>
      <c r="I34" s="349">
        <v>899.72</v>
      </c>
      <c r="J34" s="349" t="s">
        <v>286</v>
      </c>
    </row>
    <row r="35" spans="1:10" ht="17.25" customHeight="1">
      <c r="A35" s="364" t="s">
        <v>415</v>
      </c>
      <c r="B35" s="362">
        <v>2260</v>
      </c>
      <c r="C35" s="353" t="s">
        <v>315</v>
      </c>
      <c r="D35" s="349" t="s">
        <v>286</v>
      </c>
      <c r="E35" s="349" t="s">
        <v>286</v>
      </c>
      <c r="F35" s="349" t="s">
        <v>286</v>
      </c>
      <c r="G35" s="349" t="s">
        <v>286</v>
      </c>
      <c r="H35" s="349" t="s">
        <v>286</v>
      </c>
      <c r="I35" s="349" t="s">
        <v>286</v>
      </c>
      <c r="J35" s="349" t="s">
        <v>286</v>
      </c>
    </row>
    <row r="36" spans="1:16" ht="17.25" customHeight="1">
      <c r="A36" s="363" t="s">
        <v>416</v>
      </c>
      <c r="B36" s="362">
        <v>2270</v>
      </c>
      <c r="C36" s="353" t="s">
        <v>319</v>
      </c>
      <c r="D36" s="345">
        <f>IF(SUM(D37:D41)=0,"-",SUM(D37:D41))</f>
        <v>185100</v>
      </c>
      <c r="E36" s="349">
        <v>185100</v>
      </c>
      <c r="F36" s="345" t="str">
        <f>IF(SUM(F37:F41)=0,"-",SUM(F37:F41))</f>
        <v>-</v>
      </c>
      <c r="G36" s="345">
        <f>IF(SUM(G37:G41)=0,"-",SUM(G37:G41))</f>
        <v>180782.09</v>
      </c>
      <c r="H36" s="345">
        <f>IF(SUM(H37:H41)=0,"-",SUM(H37:H41))</f>
        <v>180782.09</v>
      </c>
      <c r="I36" s="345">
        <f>IF(SUM(I37:I41)=0,"-",SUM(I37:I41))</f>
        <v>180782.09</v>
      </c>
      <c r="J36" s="345" t="str">
        <f>IF(SUM(J37:J41)=0,"-",SUM(J37:J41))</f>
        <v>-</v>
      </c>
      <c r="K36" s="365"/>
      <c r="L36" s="365"/>
      <c r="M36" s="365"/>
      <c r="N36" s="365"/>
      <c r="O36" s="365"/>
      <c r="P36" s="365"/>
    </row>
    <row r="37" spans="1:10" ht="16.5" customHeight="1">
      <c r="A37" s="366" t="s">
        <v>417</v>
      </c>
      <c r="B37" s="367">
        <v>2271</v>
      </c>
      <c r="C37" s="353" t="s">
        <v>321</v>
      </c>
      <c r="D37" s="349">
        <v>126000</v>
      </c>
      <c r="E37" s="349" t="s">
        <v>286</v>
      </c>
      <c r="F37" s="349" t="s">
        <v>286</v>
      </c>
      <c r="G37" s="349">
        <v>126000</v>
      </c>
      <c r="H37" s="349">
        <v>126000</v>
      </c>
      <c r="I37" s="349">
        <v>126000</v>
      </c>
      <c r="J37" s="349" t="s">
        <v>286</v>
      </c>
    </row>
    <row r="38" spans="1:12" ht="17.25" customHeight="1">
      <c r="A38" s="366" t="s">
        <v>418</v>
      </c>
      <c r="B38" s="367">
        <v>2272</v>
      </c>
      <c r="C38" s="356" t="s">
        <v>323</v>
      </c>
      <c r="D38" s="349">
        <v>2600</v>
      </c>
      <c r="E38" s="349" t="s">
        <v>286</v>
      </c>
      <c r="F38" s="349" t="s">
        <v>286</v>
      </c>
      <c r="G38" s="349">
        <v>2136.37</v>
      </c>
      <c r="H38" s="349">
        <v>2136.37</v>
      </c>
      <c r="I38" s="349">
        <v>2136.37</v>
      </c>
      <c r="J38" s="349" t="s">
        <v>286</v>
      </c>
      <c r="L38" s="346"/>
    </row>
    <row r="39" spans="1:10" ht="17.25" customHeight="1">
      <c r="A39" s="354" t="s">
        <v>419</v>
      </c>
      <c r="B39" s="367">
        <v>2273</v>
      </c>
      <c r="C39" s="356" t="s">
        <v>325</v>
      </c>
      <c r="D39" s="349">
        <v>56500</v>
      </c>
      <c r="E39" s="349" t="s">
        <v>286</v>
      </c>
      <c r="F39" s="349" t="s">
        <v>286</v>
      </c>
      <c r="G39" s="349">
        <v>52645.72</v>
      </c>
      <c r="H39" s="349">
        <v>52645.72</v>
      </c>
      <c r="I39" s="349">
        <v>52645.72</v>
      </c>
      <c r="J39" s="349" t="s">
        <v>286</v>
      </c>
    </row>
    <row r="40" spans="1:10" ht="16.5" customHeight="1">
      <c r="A40" s="368" t="s">
        <v>420</v>
      </c>
      <c r="B40" s="367">
        <v>2274</v>
      </c>
      <c r="C40" s="356" t="s">
        <v>338</v>
      </c>
      <c r="D40" s="349" t="s">
        <v>286</v>
      </c>
      <c r="E40" s="349" t="s">
        <v>286</v>
      </c>
      <c r="F40" s="349" t="s">
        <v>286</v>
      </c>
      <c r="G40" s="349" t="s">
        <v>286</v>
      </c>
      <c r="H40" s="349" t="s">
        <v>286</v>
      </c>
      <c r="I40" s="349" t="s">
        <v>286</v>
      </c>
      <c r="J40" s="349" t="s">
        <v>286</v>
      </c>
    </row>
    <row r="41" spans="1:10" ht="16.5" customHeight="1">
      <c r="A41" s="366" t="s">
        <v>421</v>
      </c>
      <c r="B41" s="367">
        <v>2275</v>
      </c>
      <c r="C41" s="353" t="s">
        <v>302</v>
      </c>
      <c r="D41" s="349" t="s">
        <v>286</v>
      </c>
      <c r="E41" s="349" t="s">
        <v>286</v>
      </c>
      <c r="F41" s="349" t="s">
        <v>286</v>
      </c>
      <c r="G41" s="349" t="s">
        <v>286</v>
      </c>
      <c r="H41" s="349" t="s">
        <v>286</v>
      </c>
      <c r="I41" s="349" t="s">
        <v>286</v>
      </c>
      <c r="J41" s="349" t="s">
        <v>286</v>
      </c>
    </row>
    <row r="42" spans="1:10" ht="30" customHeight="1">
      <c r="A42" s="369" t="s">
        <v>422</v>
      </c>
      <c r="B42" s="352">
        <v>2280</v>
      </c>
      <c r="C42" s="353" t="s">
        <v>304</v>
      </c>
      <c r="D42" s="345" t="str">
        <f>IF(SUM(D43:D44)=0,"-",SUM(D43:D44))</f>
        <v>-</v>
      </c>
      <c r="E42" s="349" t="s">
        <v>286</v>
      </c>
      <c r="F42" s="345" t="str">
        <f>IF(SUM(F43:F44)=0,"-",SUM(F43:F44))</f>
        <v>-</v>
      </c>
      <c r="G42" s="345" t="str">
        <f>IF(SUM(G43:G44)=0,"-",SUM(G43:G44))</f>
        <v>-</v>
      </c>
      <c r="H42" s="345" t="str">
        <f>IF(SUM(H43:H44)=0,"-",SUM(H43:H44))</f>
        <v>-</v>
      </c>
      <c r="I42" s="345" t="str">
        <f>IF(SUM(I43:I44)=0,"-",SUM(I43:I44))</f>
        <v>-</v>
      </c>
      <c r="J42" s="345" t="str">
        <f>IF(SUM(J43:J44)=0,"-",SUM(J43:J44))</f>
        <v>-</v>
      </c>
    </row>
    <row r="43" spans="1:10" ht="30.75" customHeight="1">
      <c r="A43" s="370" t="s">
        <v>423</v>
      </c>
      <c r="B43" s="371">
        <v>2281</v>
      </c>
      <c r="C43" s="353" t="s">
        <v>306</v>
      </c>
      <c r="D43" s="349" t="s">
        <v>286</v>
      </c>
      <c r="E43" s="349" t="s">
        <v>286</v>
      </c>
      <c r="F43" s="349" t="s">
        <v>286</v>
      </c>
      <c r="G43" s="349" t="s">
        <v>286</v>
      </c>
      <c r="H43" s="349" t="s">
        <v>286</v>
      </c>
      <c r="I43" s="349" t="s">
        <v>286</v>
      </c>
      <c r="J43" s="349" t="s">
        <v>286</v>
      </c>
    </row>
    <row r="44" spans="1:13" ht="31.5" customHeight="1">
      <c r="A44" s="370" t="s">
        <v>424</v>
      </c>
      <c r="B44" s="352">
        <v>2282</v>
      </c>
      <c r="C44" s="353" t="s">
        <v>307</v>
      </c>
      <c r="D44" s="349" t="s">
        <v>286</v>
      </c>
      <c r="E44" s="349" t="s">
        <v>286</v>
      </c>
      <c r="F44" s="349" t="s">
        <v>286</v>
      </c>
      <c r="G44" s="349" t="s">
        <v>286</v>
      </c>
      <c r="H44" s="349" t="s">
        <v>286</v>
      </c>
      <c r="I44" s="349" t="s">
        <v>286</v>
      </c>
      <c r="J44" s="349" t="s">
        <v>286</v>
      </c>
      <c r="M44" s="346"/>
    </row>
    <row r="45" spans="1:10" ht="20.25" customHeight="1">
      <c r="A45" s="372" t="s">
        <v>425</v>
      </c>
      <c r="B45" s="348">
        <v>2400</v>
      </c>
      <c r="C45" s="343" t="s">
        <v>309</v>
      </c>
      <c r="D45" s="345" t="str">
        <f>IF(SUM(D46:D47)=0,"-",SUM(D46:D47))</f>
        <v>-</v>
      </c>
      <c r="E45" s="349" t="s">
        <v>286</v>
      </c>
      <c r="F45" s="345" t="str">
        <f>IF(SUM(F46:F47)=0,"-",SUM(F46:F47))</f>
        <v>-</v>
      </c>
      <c r="G45" s="345" t="str">
        <f>IF(SUM(G46:G47)=0,"-",SUM(G46:G47))</f>
        <v>-</v>
      </c>
      <c r="H45" s="345" t="str">
        <f>IF(SUM(H46:H47)=0,"-",SUM(H46:H47))</f>
        <v>-</v>
      </c>
      <c r="I45" s="345" t="str">
        <f>IF(SUM(I46:I47)=0,"-",SUM(I46:I47))</f>
        <v>-</v>
      </c>
      <c r="J45" s="345" t="str">
        <f>IF(SUM(J46:J47)=0,"-",SUM(J46:J47))</f>
        <v>-</v>
      </c>
    </row>
    <row r="46" spans="1:10" ht="18.75" customHeight="1">
      <c r="A46" s="373" t="s">
        <v>426</v>
      </c>
      <c r="B46" s="374">
        <v>2410</v>
      </c>
      <c r="C46" s="353" t="s">
        <v>103</v>
      </c>
      <c r="D46" s="349" t="s">
        <v>286</v>
      </c>
      <c r="E46" s="349" t="s">
        <v>286</v>
      </c>
      <c r="F46" s="349" t="s">
        <v>286</v>
      </c>
      <c r="G46" s="349" t="s">
        <v>286</v>
      </c>
      <c r="H46" s="349" t="s">
        <v>286</v>
      </c>
      <c r="I46" s="349" t="s">
        <v>286</v>
      </c>
      <c r="J46" s="349" t="s">
        <v>286</v>
      </c>
    </row>
    <row r="47" spans="1:10" ht="18.75" customHeight="1">
      <c r="A47" s="373" t="s">
        <v>427</v>
      </c>
      <c r="B47" s="374">
        <v>2420</v>
      </c>
      <c r="C47" s="353" t="s">
        <v>176</v>
      </c>
      <c r="D47" s="349" t="s">
        <v>286</v>
      </c>
      <c r="E47" s="349" t="s">
        <v>286</v>
      </c>
      <c r="F47" s="349" t="s">
        <v>286</v>
      </c>
      <c r="G47" s="349" t="s">
        <v>286</v>
      </c>
      <c r="H47" s="349" t="s">
        <v>286</v>
      </c>
      <c r="I47" s="349" t="s">
        <v>286</v>
      </c>
      <c r="J47" s="349" t="s">
        <v>286</v>
      </c>
    </row>
    <row r="48" spans="1:10" ht="19.5" customHeight="1">
      <c r="A48" s="375" t="s">
        <v>428</v>
      </c>
      <c r="B48" s="376">
        <v>2600</v>
      </c>
      <c r="C48" s="343" t="s">
        <v>184</v>
      </c>
      <c r="D48" s="345">
        <f>IF(SUM(D49:D51)=0,"-",SUM(D49:D51))</f>
        <v>12103000</v>
      </c>
      <c r="E48" s="349" t="s">
        <v>286</v>
      </c>
      <c r="F48" s="345" t="str">
        <f>IF(SUM(F49:F51)=0,"-",SUM(F49:F51))</f>
        <v>-</v>
      </c>
      <c r="G48" s="345">
        <f>IF(SUM(G49:G51)=0,"-",SUM(G49:G51))</f>
        <v>11884593</v>
      </c>
      <c r="H48" s="345">
        <f>IF(SUM(H49:H51)=0,"-",SUM(H49:H51))</f>
        <v>11884593</v>
      </c>
      <c r="I48" s="345">
        <f>IF(SUM(I49:I51)=0,"-",SUM(I49:I51))</f>
        <v>11884593</v>
      </c>
      <c r="J48" s="345" t="str">
        <f>IF(SUM(J49:J51)=0,"-",SUM(J49:J51))</f>
        <v>-</v>
      </c>
    </row>
    <row r="49" spans="1:13" ht="30" customHeight="1">
      <c r="A49" s="361" t="s">
        <v>429</v>
      </c>
      <c r="B49" s="374">
        <v>2610</v>
      </c>
      <c r="C49" s="356" t="s">
        <v>340</v>
      </c>
      <c r="D49" s="349">
        <v>12103000</v>
      </c>
      <c r="E49" s="349">
        <v>0</v>
      </c>
      <c r="F49" s="349" t="s">
        <v>286</v>
      </c>
      <c r="G49" s="349">
        <v>11884593</v>
      </c>
      <c r="H49" s="349">
        <v>11884593</v>
      </c>
      <c r="I49" s="349">
        <v>11884593</v>
      </c>
      <c r="J49" s="349">
        <v>0</v>
      </c>
      <c r="M49" s="346"/>
    </row>
    <row r="50" spans="1:10" ht="22.5" customHeight="1">
      <c r="A50" s="377" t="s">
        <v>430</v>
      </c>
      <c r="B50" s="374">
        <v>2620</v>
      </c>
      <c r="C50" s="353" t="s">
        <v>342</v>
      </c>
      <c r="D50" s="349" t="s">
        <v>286</v>
      </c>
      <c r="E50" s="349" t="s">
        <v>286</v>
      </c>
      <c r="F50" s="349" t="s">
        <v>286</v>
      </c>
      <c r="G50" s="349" t="s">
        <v>286</v>
      </c>
      <c r="H50" s="349" t="s">
        <v>286</v>
      </c>
      <c r="I50" s="349" t="s">
        <v>286</v>
      </c>
      <c r="J50" s="349" t="s">
        <v>286</v>
      </c>
    </row>
    <row r="51" spans="1:10" ht="33" customHeight="1">
      <c r="A51" s="361" t="s">
        <v>431</v>
      </c>
      <c r="B51" s="374">
        <v>2630</v>
      </c>
      <c r="C51" s="353" t="s">
        <v>343</v>
      </c>
      <c r="D51" s="349" t="s">
        <v>286</v>
      </c>
      <c r="E51" s="349" t="s">
        <v>286</v>
      </c>
      <c r="F51" s="349" t="s">
        <v>286</v>
      </c>
      <c r="G51" s="349" t="s">
        <v>286</v>
      </c>
      <c r="H51" s="349" t="s">
        <v>286</v>
      </c>
      <c r="I51" s="349" t="s">
        <v>286</v>
      </c>
      <c r="J51" s="349" t="s">
        <v>286</v>
      </c>
    </row>
    <row r="52" spans="1:10" ht="17.25" customHeight="1">
      <c r="A52" s="378" t="s">
        <v>432</v>
      </c>
      <c r="B52" s="379">
        <v>2700</v>
      </c>
      <c r="C52" s="343" t="s">
        <v>248</v>
      </c>
      <c r="D52" s="345" t="str">
        <f>IF(SUM(D53:D55)=0,"-",SUM(D53:D55))</f>
        <v>-</v>
      </c>
      <c r="E52" s="349" t="s">
        <v>286</v>
      </c>
      <c r="F52" s="345" t="str">
        <f>IF(SUM(F53:F55)=0,"-",SUM(F53:F55))</f>
        <v>-</v>
      </c>
      <c r="G52" s="345" t="str">
        <f>IF(SUM(G53:G55)=0,"-",SUM(G53:G55))</f>
        <v>-</v>
      </c>
      <c r="H52" s="345" t="str">
        <f>IF(SUM(H53:H55)=0,"-",SUM(H53:H55))</f>
        <v>-</v>
      </c>
      <c r="I52" s="345" t="str">
        <f>IF(SUM(I53:I55)=0,"-",SUM(I53:I55))</f>
        <v>-</v>
      </c>
      <c r="J52" s="345" t="str">
        <f>IF(SUM(J53:J55)=0,"-",SUM(J53:J55))</f>
        <v>-</v>
      </c>
    </row>
    <row r="53" spans="1:13" ht="18" customHeight="1">
      <c r="A53" s="351" t="s">
        <v>433</v>
      </c>
      <c r="B53" s="352">
        <v>2710</v>
      </c>
      <c r="C53" s="356" t="s">
        <v>434</v>
      </c>
      <c r="D53" s="349" t="s">
        <v>286</v>
      </c>
      <c r="E53" s="349" t="s">
        <v>286</v>
      </c>
      <c r="F53" s="349" t="s">
        <v>286</v>
      </c>
      <c r="G53" s="349" t="s">
        <v>286</v>
      </c>
      <c r="H53" s="349" t="s">
        <v>286</v>
      </c>
      <c r="I53" s="349" t="s">
        <v>286</v>
      </c>
      <c r="J53" s="349" t="s">
        <v>286</v>
      </c>
      <c r="M53" s="346"/>
    </row>
    <row r="54" spans="1:10" ht="17.25" customHeight="1">
      <c r="A54" s="363" t="s">
        <v>435</v>
      </c>
      <c r="B54" s="352">
        <v>2720</v>
      </c>
      <c r="C54" s="356" t="s">
        <v>285</v>
      </c>
      <c r="D54" s="349" t="s">
        <v>286</v>
      </c>
      <c r="E54" s="349" t="s">
        <v>286</v>
      </c>
      <c r="F54" s="349" t="s">
        <v>286</v>
      </c>
      <c r="G54" s="349" t="s">
        <v>286</v>
      </c>
      <c r="H54" s="349" t="s">
        <v>286</v>
      </c>
      <c r="I54" s="349" t="s">
        <v>286</v>
      </c>
      <c r="J54" s="349" t="s">
        <v>286</v>
      </c>
    </row>
    <row r="55" spans="1:14" ht="17.25" customHeight="1">
      <c r="A55" s="363" t="s">
        <v>436</v>
      </c>
      <c r="B55" s="352">
        <v>2730</v>
      </c>
      <c r="C55" s="353" t="s">
        <v>87</v>
      </c>
      <c r="D55" s="349" t="s">
        <v>286</v>
      </c>
      <c r="E55" s="349" t="s">
        <v>286</v>
      </c>
      <c r="F55" s="349" t="s">
        <v>286</v>
      </c>
      <c r="G55" s="349" t="s">
        <v>286</v>
      </c>
      <c r="H55" s="349" t="s">
        <v>286</v>
      </c>
      <c r="I55" s="349" t="s">
        <v>286</v>
      </c>
      <c r="J55" s="349" t="s">
        <v>286</v>
      </c>
      <c r="N55" s="346"/>
    </row>
    <row r="56" spans="1:10" ht="17.25" customHeight="1">
      <c r="A56" s="378" t="s">
        <v>437</v>
      </c>
      <c r="B56" s="379">
        <v>2800</v>
      </c>
      <c r="C56" s="343" t="s">
        <v>88</v>
      </c>
      <c r="D56" s="349">
        <v>3000</v>
      </c>
      <c r="E56" s="349" t="s">
        <v>286</v>
      </c>
      <c r="F56" s="349" t="s">
        <v>286</v>
      </c>
      <c r="G56" s="349">
        <v>3000</v>
      </c>
      <c r="H56" s="349">
        <v>3000</v>
      </c>
      <c r="I56" s="349">
        <v>3000</v>
      </c>
      <c r="J56" s="349" t="s">
        <v>286</v>
      </c>
    </row>
    <row r="57" spans="1:11" ht="18" customHeight="1">
      <c r="A57" s="380" t="s">
        <v>438</v>
      </c>
      <c r="B57" s="379">
        <v>3000</v>
      </c>
      <c r="C57" s="343" t="s">
        <v>89</v>
      </c>
      <c r="D57" s="345" t="str">
        <f>IF(SUM(D58,D72)=0,"-",SUM(D58,D72))</f>
        <v>-</v>
      </c>
      <c r="E57" s="381" t="s">
        <v>286</v>
      </c>
      <c r="F57" s="344" t="str">
        <f>IF(SUM(F58,F72)=0,"-",SUM(F58,F72))</f>
        <v>-</v>
      </c>
      <c r="G57" s="344" t="str">
        <f>IF(SUM(G58,G72)=0,"-",SUM(G58,G72))</f>
        <v>-</v>
      </c>
      <c r="H57" s="344" t="str">
        <f>IF(SUM(H58,H72)=0,"-",SUM(H58,H72))</f>
        <v>-</v>
      </c>
      <c r="I57" s="344" t="str">
        <f>IF(SUM(I58,I72)=0,"-",SUM(I58,I72))</f>
        <v>-</v>
      </c>
      <c r="J57" s="344" t="str">
        <f>IF(SUM(J58,J72)=0,"-",SUM(J58,J72))</f>
        <v>-</v>
      </c>
      <c r="K57" s="382"/>
    </row>
    <row r="58" spans="1:10" ht="17.25" customHeight="1">
      <c r="A58" s="378" t="s">
        <v>439</v>
      </c>
      <c r="B58" s="379">
        <v>3100</v>
      </c>
      <c r="C58" s="343" t="s">
        <v>90</v>
      </c>
      <c r="D58" s="344" t="str">
        <f>IF(SUM(D59:D60,D63,D66,D70:D71)=0,"-",SUM(D59:D60,D63,D66,D70:D71))</f>
        <v>-</v>
      </c>
      <c r="E58" s="349" t="s">
        <v>286</v>
      </c>
      <c r="F58" s="344" t="str">
        <f>IF(SUM(F59:F60,F63,F66,F70:F71)=0,"-",SUM(F59:F60,F63,F66,F70:F71))</f>
        <v>-</v>
      </c>
      <c r="G58" s="344" t="str">
        <f>IF(SUM(G59:G60,G63,G66,G70:G71)=0,"-",SUM(G59:G60,G63,G66,G70:G71))</f>
        <v>-</v>
      </c>
      <c r="H58" s="344" t="str">
        <f>IF(SUM(H59:H60,H63,H66,H70:H71)=0,"-",SUM(H59:H60,H63,H66,H70:H71))</f>
        <v>-</v>
      </c>
      <c r="I58" s="344" t="str">
        <f>IF(SUM(I59:I60,I63,I66,I70:I71)=0,"-",SUM(I59:I60,I63,I66,I70:I71))</f>
        <v>-</v>
      </c>
      <c r="J58" s="344" t="str">
        <f>IF(SUM(J59:J60,J63,J66,J70:J71)=0,"-",SUM(J59:J60,J63,J66,J70:J71))</f>
        <v>-</v>
      </c>
    </row>
    <row r="59" spans="1:10" ht="21" customHeight="1">
      <c r="A59" s="351" t="s">
        <v>440</v>
      </c>
      <c r="B59" s="352">
        <v>3110</v>
      </c>
      <c r="C59" s="353" t="s">
        <v>349</v>
      </c>
      <c r="D59" s="349" t="s">
        <v>286</v>
      </c>
      <c r="E59" s="349" t="s">
        <v>286</v>
      </c>
      <c r="F59" s="349" t="s">
        <v>286</v>
      </c>
      <c r="G59" s="349" t="s">
        <v>286</v>
      </c>
      <c r="H59" s="349" t="s">
        <v>286</v>
      </c>
      <c r="I59" s="349" t="s">
        <v>286</v>
      </c>
      <c r="J59" s="349" t="s">
        <v>286</v>
      </c>
    </row>
    <row r="60" spans="1:14" ht="17.25" customHeight="1">
      <c r="A60" s="351" t="s">
        <v>441</v>
      </c>
      <c r="B60" s="352">
        <v>3120</v>
      </c>
      <c r="C60" s="353" t="s">
        <v>282</v>
      </c>
      <c r="D60" s="344" t="str">
        <f>IF(SUM(D61:D62)=0,"-",SUM(D61:D62))</f>
        <v>-</v>
      </c>
      <c r="E60" s="349" t="s">
        <v>286</v>
      </c>
      <c r="F60" s="344" t="str">
        <f>IF(SUM(F61:F62)=0,"-",SUM(F61:F62))</f>
        <v>-</v>
      </c>
      <c r="G60" s="344" t="str">
        <f>IF(SUM(G61:G62)=0,"-",SUM(G61:G62))</f>
        <v>-</v>
      </c>
      <c r="H60" s="344" t="str">
        <f>IF(SUM(H61:H62)=0,"-",SUM(H61:H62))</f>
        <v>-</v>
      </c>
      <c r="I60" s="344" t="str">
        <f>IF(SUM(I61:I62)=0,"-",SUM(I61:I62))</f>
        <v>-</v>
      </c>
      <c r="J60" s="344" t="str">
        <f>IF(SUM(J61:J62)=0,"-",SUM(J61:J62))</f>
        <v>-</v>
      </c>
      <c r="M60" s="346"/>
      <c r="N60" s="346"/>
    </row>
    <row r="61" spans="1:10" ht="18" customHeight="1">
      <c r="A61" s="368" t="s">
        <v>442</v>
      </c>
      <c r="B61" s="347">
        <v>3121</v>
      </c>
      <c r="C61" s="356" t="s">
        <v>355</v>
      </c>
      <c r="D61" s="349" t="s">
        <v>286</v>
      </c>
      <c r="E61" s="349" t="s">
        <v>286</v>
      </c>
      <c r="F61" s="349" t="s">
        <v>286</v>
      </c>
      <c r="G61" s="349" t="s">
        <v>286</v>
      </c>
      <c r="H61" s="349" t="s">
        <v>286</v>
      </c>
      <c r="I61" s="349" t="s">
        <v>286</v>
      </c>
      <c r="J61" s="349" t="s">
        <v>286</v>
      </c>
    </row>
    <row r="62" spans="1:10" ht="15.75" customHeight="1">
      <c r="A62" s="368" t="s">
        <v>443</v>
      </c>
      <c r="B62" s="367">
        <v>3122</v>
      </c>
      <c r="C62" s="356" t="s">
        <v>357</v>
      </c>
      <c r="D62" s="349" t="s">
        <v>286</v>
      </c>
      <c r="E62" s="349" t="s">
        <v>286</v>
      </c>
      <c r="F62" s="349" t="s">
        <v>286</v>
      </c>
      <c r="G62" s="349" t="s">
        <v>286</v>
      </c>
      <c r="H62" s="349" t="s">
        <v>286</v>
      </c>
      <c r="I62" s="349" t="s">
        <v>286</v>
      </c>
      <c r="J62" s="349" t="s">
        <v>286</v>
      </c>
    </row>
    <row r="63" spans="1:14" ht="15.75" customHeight="1">
      <c r="A63" s="351" t="s">
        <v>444</v>
      </c>
      <c r="B63" s="352">
        <v>3130</v>
      </c>
      <c r="C63" s="353" t="s">
        <v>359</v>
      </c>
      <c r="D63" s="344" t="str">
        <f>IF(SUM(D64:D65)=0,"-",SUM(D64:D65))</f>
        <v>-</v>
      </c>
      <c r="E63" s="349" t="s">
        <v>286</v>
      </c>
      <c r="F63" s="344" t="str">
        <f>IF(SUM(F64:F65)=0,"-",SUM(F64:F65))</f>
        <v>-</v>
      </c>
      <c r="G63" s="344" t="str">
        <f>IF(SUM(G64:G65)=0,"-",SUM(G64:G65))</f>
        <v>-</v>
      </c>
      <c r="H63" s="344" t="str">
        <f>IF(SUM(H64:H65)=0,"-",SUM(H64:H65))</f>
        <v>-</v>
      </c>
      <c r="I63" s="344" t="str">
        <f>IF(SUM(I64:I65)=0,"-",SUM(I64:I65))</f>
        <v>-</v>
      </c>
      <c r="J63" s="344" t="str">
        <f>IF(SUM(J64:J65)=0,"-",SUM(J64:J65))</f>
        <v>-</v>
      </c>
      <c r="K63" s="1"/>
      <c r="L63" s="1"/>
      <c r="M63" s="383"/>
      <c r="N63" s="1"/>
    </row>
    <row r="64" spans="1:10" ht="17.25" customHeight="1">
      <c r="A64" s="384" t="s">
        <v>445</v>
      </c>
      <c r="B64" s="367">
        <v>3131</v>
      </c>
      <c r="C64" s="353" t="s">
        <v>199</v>
      </c>
      <c r="D64" s="349" t="s">
        <v>286</v>
      </c>
      <c r="E64" s="349" t="s">
        <v>286</v>
      </c>
      <c r="F64" s="349" t="s">
        <v>286</v>
      </c>
      <c r="G64" s="349" t="s">
        <v>286</v>
      </c>
      <c r="H64" s="349" t="s">
        <v>286</v>
      </c>
      <c r="I64" s="349" t="s">
        <v>286</v>
      </c>
      <c r="J64" s="349" t="s">
        <v>286</v>
      </c>
    </row>
    <row r="65" spans="1:10" ht="17.25" customHeight="1">
      <c r="A65" s="384" t="s">
        <v>446</v>
      </c>
      <c r="B65" s="367">
        <v>3132</v>
      </c>
      <c r="C65" s="353" t="s">
        <v>14</v>
      </c>
      <c r="D65" s="349" t="s">
        <v>286</v>
      </c>
      <c r="E65" s="349" t="s">
        <v>286</v>
      </c>
      <c r="F65" s="349" t="s">
        <v>286</v>
      </c>
      <c r="G65" s="349" t="s">
        <v>286</v>
      </c>
      <c r="H65" s="349" t="s">
        <v>286</v>
      </c>
      <c r="I65" s="349" t="s">
        <v>286</v>
      </c>
      <c r="J65" s="349" t="s">
        <v>286</v>
      </c>
    </row>
    <row r="66" spans="1:13" ht="17.25" customHeight="1">
      <c r="A66" s="369" t="s">
        <v>447</v>
      </c>
      <c r="B66" s="385">
        <v>3140</v>
      </c>
      <c r="C66" s="356" t="s">
        <v>17</v>
      </c>
      <c r="D66" s="344" t="str">
        <f>IF(SUM(D67:D69)=0,"-",SUM(D67:D69))</f>
        <v>-</v>
      </c>
      <c r="E66" s="349" t="s">
        <v>286</v>
      </c>
      <c r="F66" s="344" t="str">
        <f>IF(SUM(F67:F69)=0,"-",SUM(F67:F69))</f>
        <v>-</v>
      </c>
      <c r="G66" s="344" t="str">
        <f>IF(SUM(G67:G69)=0,"-",SUM(G67:G69))</f>
        <v>-</v>
      </c>
      <c r="H66" s="344" t="str">
        <f>IF(SUM(H67:H69)=0,"-",SUM(H67:H69))</f>
        <v>-</v>
      </c>
      <c r="I66" s="344" t="str">
        <f>IF(SUM(I67:I69)=0,"-",SUM(I67:I69))</f>
        <v>-</v>
      </c>
      <c r="J66" s="344" t="str">
        <f>IF(SUM(J67:J69)=0,"-",SUM(J67:J69))</f>
        <v>-</v>
      </c>
      <c r="M66" s="346"/>
    </row>
    <row r="67" spans="1:10" ht="16.5" customHeight="1">
      <c r="A67" s="370" t="s">
        <v>448</v>
      </c>
      <c r="B67" s="386">
        <v>3141</v>
      </c>
      <c r="C67" s="353" t="s">
        <v>19</v>
      </c>
      <c r="D67" s="349" t="s">
        <v>286</v>
      </c>
      <c r="E67" s="349" t="s">
        <v>286</v>
      </c>
      <c r="F67" s="349" t="s">
        <v>286</v>
      </c>
      <c r="G67" s="349" t="s">
        <v>286</v>
      </c>
      <c r="H67" s="349" t="s">
        <v>286</v>
      </c>
      <c r="I67" s="349" t="s">
        <v>286</v>
      </c>
      <c r="J67" s="349" t="s">
        <v>286</v>
      </c>
    </row>
    <row r="68" spans="1:10" ht="17.25" customHeight="1">
      <c r="A68" s="370" t="s">
        <v>449</v>
      </c>
      <c r="B68" s="386">
        <v>3142</v>
      </c>
      <c r="C68" s="353" t="s">
        <v>60</v>
      </c>
      <c r="D68" s="349" t="s">
        <v>286</v>
      </c>
      <c r="E68" s="349" t="s">
        <v>286</v>
      </c>
      <c r="F68" s="349" t="s">
        <v>286</v>
      </c>
      <c r="G68" s="349" t="s">
        <v>286</v>
      </c>
      <c r="H68" s="349" t="s">
        <v>286</v>
      </c>
      <c r="I68" s="349" t="s">
        <v>286</v>
      </c>
      <c r="J68" s="349" t="s">
        <v>286</v>
      </c>
    </row>
    <row r="69" spans="1:10" ht="17.25" customHeight="1">
      <c r="A69" s="370" t="s">
        <v>450</v>
      </c>
      <c r="B69" s="386">
        <v>3143</v>
      </c>
      <c r="C69" s="353" t="s">
        <v>451</v>
      </c>
      <c r="D69" s="349" t="s">
        <v>286</v>
      </c>
      <c r="E69" s="349" t="s">
        <v>286</v>
      </c>
      <c r="F69" s="349" t="s">
        <v>286</v>
      </c>
      <c r="G69" s="349" t="s">
        <v>286</v>
      </c>
      <c r="H69" s="349" t="s">
        <v>286</v>
      </c>
      <c r="I69" s="349" t="s">
        <v>286</v>
      </c>
      <c r="J69" s="349" t="s">
        <v>286</v>
      </c>
    </row>
    <row r="70" spans="1:14" ht="15.75" customHeight="1">
      <c r="A70" s="351" t="s">
        <v>452</v>
      </c>
      <c r="B70" s="352">
        <v>3150</v>
      </c>
      <c r="C70" s="353" t="s">
        <v>453</v>
      </c>
      <c r="D70" s="349" t="s">
        <v>286</v>
      </c>
      <c r="E70" s="349" t="s">
        <v>286</v>
      </c>
      <c r="F70" s="349" t="s">
        <v>286</v>
      </c>
      <c r="G70" s="349" t="s">
        <v>286</v>
      </c>
      <c r="H70" s="349" t="s">
        <v>286</v>
      </c>
      <c r="I70" s="349" t="s">
        <v>286</v>
      </c>
      <c r="J70" s="349" t="s">
        <v>286</v>
      </c>
      <c r="N70" s="346"/>
    </row>
    <row r="71" spans="1:10" ht="15.75" customHeight="1">
      <c r="A71" s="387" t="s">
        <v>454</v>
      </c>
      <c r="B71" s="388">
        <v>3160</v>
      </c>
      <c r="C71" s="353" t="s">
        <v>61</v>
      </c>
      <c r="D71" s="349" t="s">
        <v>286</v>
      </c>
      <c r="E71" s="349" t="s">
        <v>286</v>
      </c>
      <c r="F71" s="349" t="s">
        <v>286</v>
      </c>
      <c r="G71" s="349" t="s">
        <v>286</v>
      </c>
      <c r="H71" s="349" t="s">
        <v>286</v>
      </c>
      <c r="I71" s="349" t="s">
        <v>286</v>
      </c>
      <c r="J71" s="349" t="s">
        <v>286</v>
      </c>
    </row>
    <row r="72" spans="1:10" ht="16.5" customHeight="1">
      <c r="A72" s="378" t="s">
        <v>455</v>
      </c>
      <c r="B72" s="379">
        <v>3200</v>
      </c>
      <c r="C72" s="343" t="s">
        <v>456</v>
      </c>
      <c r="D72" s="345" t="str">
        <f>IF(SUM(D73:D76)=0,"-",SUM(D73:D76))</f>
        <v>-</v>
      </c>
      <c r="E72" s="349" t="s">
        <v>286</v>
      </c>
      <c r="F72" s="345" t="str">
        <f>IF(SUM(F73:F76)=0,"-",SUM(F73:F76))</f>
        <v>-</v>
      </c>
      <c r="G72" s="345" t="str">
        <f>IF(SUM(G73:G76)=0,"-",SUM(G73:G76))</f>
        <v>-</v>
      </c>
      <c r="H72" s="345" t="str">
        <f>IF(SUM(H73:H76)=0,"-",SUM(H73:H76))</f>
        <v>-</v>
      </c>
      <c r="I72" s="345" t="str">
        <f>IF(SUM(I73:I76)=0,"-",SUM(I73:I76))</f>
        <v>-</v>
      </c>
      <c r="J72" s="345" t="str">
        <f>IF(SUM(J73:J76)=0,"-",SUM(J73:J76))</f>
        <v>-</v>
      </c>
    </row>
    <row r="73" spans="1:10" ht="17.25" customHeight="1">
      <c r="A73" s="363" t="s">
        <v>489</v>
      </c>
      <c r="B73" s="352">
        <v>3210</v>
      </c>
      <c r="C73" s="353" t="s">
        <v>457</v>
      </c>
      <c r="D73" s="349" t="s">
        <v>286</v>
      </c>
      <c r="E73" s="349" t="s">
        <v>286</v>
      </c>
      <c r="F73" s="349" t="s">
        <v>286</v>
      </c>
      <c r="G73" s="349" t="s">
        <v>286</v>
      </c>
      <c r="H73" s="349" t="s">
        <v>286</v>
      </c>
      <c r="I73" s="349" t="s">
        <v>286</v>
      </c>
      <c r="J73" s="349" t="s">
        <v>286</v>
      </c>
    </row>
    <row r="74" spans="1:10" ht="32.25" customHeight="1">
      <c r="A74" s="351" t="s">
        <v>458</v>
      </c>
      <c r="B74" s="352">
        <v>3220</v>
      </c>
      <c r="C74" s="353" t="s">
        <v>459</v>
      </c>
      <c r="D74" s="349" t="s">
        <v>286</v>
      </c>
      <c r="E74" s="349" t="s">
        <v>286</v>
      </c>
      <c r="F74" s="349" t="s">
        <v>286</v>
      </c>
      <c r="G74" s="349" t="s">
        <v>286</v>
      </c>
      <c r="H74" s="349" t="s">
        <v>286</v>
      </c>
      <c r="I74" s="349" t="s">
        <v>286</v>
      </c>
      <c r="J74" s="349" t="s">
        <v>286</v>
      </c>
    </row>
    <row r="75" spans="1:10" ht="30.75" customHeight="1">
      <c r="A75" s="361" t="s">
        <v>460</v>
      </c>
      <c r="B75" s="352">
        <v>3230</v>
      </c>
      <c r="C75" s="353" t="s">
        <v>461</v>
      </c>
      <c r="D75" s="349" t="s">
        <v>286</v>
      </c>
      <c r="E75" s="349" t="s">
        <v>286</v>
      </c>
      <c r="F75" s="349" t="s">
        <v>286</v>
      </c>
      <c r="G75" s="349" t="s">
        <v>286</v>
      </c>
      <c r="H75" s="349" t="s">
        <v>286</v>
      </c>
      <c r="I75" s="349" t="s">
        <v>286</v>
      </c>
      <c r="J75" s="349" t="s">
        <v>286</v>
      </c>
    </row>
    <row r="76" spans="1:10" ht="18" customHeight="1">
      <c r="A76" s="389" t="s">
        <v>462</v>
      </c>
      <c r="B76" s="352">
        <v>3240</v>
      </c>
      <c r="C76" s="353" t="s">
        <v>463</v>
      </c>
      <c r="D76" s="349" t="s">
        <v>286</v>
      </c>
      <c r="E76" s="349" t="s">
        <v>286</v>
      </c>
      <c r="F76" s="349" t="s">
        <v>286</v>
      </c>
      <c r="G76" s="349" t="s">
        <v>286</v>
      </c>
      <c r="H76" s="349" t="s">
        <v>286</v>
      </c>
      <c r="I76" s="349" t="s">
        <v>286</v>
      </c>
      <c r="J76" s="349" t="s">
        <v>286</v>
      </c>
    </row>
    <row r="77" spans="1:12" ht="17.25" customHeight="1">
      <c r="A77" s="390" t="s">
        <v>464</v>
      </c>
      <c r="B77" s="376">
        <v>4100</v>
      </c>
      <c r="C77" s="343" t="s">
        <v>465</v>
      </c>
      <c r="D77" s="345" t="str">
        <f>IF(SUM(D78)=0,"-",SUM(D78))</f>
        <v>-</v>
      </c>
      <c r="E77" s="349" t="s">
        <v>286</v>
      </c>
      <c r="F77" s="345" t="str">
        <f>IF(SUM(F78)=0,"-",SUM(F78))</f>
        <v>-</v>
      </c>
      <c r="G77" s="345" t="str">
        <f>IF(SUM(G78)=0,"-",SUM(G78))</f>
        <v>-</v>
      </c>
      <c r="H77" s="345" t="str">
        <f>IF(SUM(H78)=0,"-",SUM(H78))</f>
        <v>-</v>
      </c>
      <c r="I77" s="345" t="str">
        <f>IF(SUM(I78)=0,"-",SUM(I78))</f>
        <v>-</v>
      </c>
      <c r="J77" s="345" t="str">
        <f>IF(SUM(J78)=0,"-",SUM(J78))</f>
        <v>-</v>
      </c>
      <c r="L77" s="346"/>
    </row>
    <row r="78" spans="1:12" ht="18" customHeight="1">
      <c r="A78" s="391" t="s">
        <v>466</v>
      </c>
      <c r="B78" s="385">
        <v>4110</v>
      </c>
      <c r="C78" s="353" t="s">
        <v>467</v>
      </c>
      <c r="D78" s="344" t="str">
        <f>IF(SUM(D79:D81)=0,"-",SUM(D79:D81))</f>
        <v>-</v>
      </c>
      <c r="E78" s="349" t="s">
        <v>286</v>
      </c>
      <c r="F78" s="344" t="str">
        <f>IF(SUM(F79:F81)=0,"-",SUM(F79:F81))</f>
        <v>-</v>
      </c>
      <c r="G78" s="344" t="str">
        <f>IF(SUM(G79:G81)=0,"-",SUM(G79:G81))</f>
        <v>-</v>
      </c>
      <c r="H78" s="344" t="str">
        <f>IF(SUM(H79:H81)=0,"-",SUM(H79:H81))</f>
        <v>-</v>
      </c>
      <c r="I78" s="344" t="str">
        <f>IF(SUM(I79:I81)=0,"-",SUM(I79:I81))</f>
        <v>-</v>
      </c>
      <c r="J78" s="344" t="str">
        <f>IF(SUM(J79:J81)=0,"-",SUM(J79:J81))</f>
        <v>-</v>
      </c>
      <c r="L78" s="346"/>
    </row>
    <row r="79" spans="1:10" ht="18.75" customHeight="1">
      <c r="A79" s="392" t="s">
        <v>468</v>
      </c>
      <c r="B79" s="386">
        <v>4111</v>
      </c>
      <c r="C79" s="353" t="s">
        <v>469</v>
      </c>
      <c r="D79" s="349" t="s">
        <v>286</v>
      </c>
      <c r="E79" s="349" t="s">
        <v>286</v>
      </c>
      <c r="F79" s="349" t="s">
        <v>286</v>
      </c>
      <c r="G79" s="349" t="s">
        <v>286</v>
      </c>
      <c r="H79" s="349" t="s">
        <v>286</v>
      </c>
      <c r="I79" s="349" t="s">
        <v>286</v>
      </c>
      <c r="J79" s="349" t="s">
        <v>286</v>
      </c>
    </row>
    <row r="80" spans="1:10" ht="18" customHeight="1">
      <c r="A80" s="392" t="s">
        <v>470</v>
      </c>
      <c r="B80" s="386">
        <v>4112</v>
      </c>
      <c r="C80" s="353" t="s">
        <v>471</v>
      </c>
      <c r="D80" s="349" t="s">
        <v>286</v>
      </c>
      <c r="E80" s="349" t="s">
        <v>286</v>
      </c>
      <c r="F80" s="349" t="s">
        <v>286</v>
      </c>
      <c r="G80" s="349" t="s">
        <v>286</v>
      </c>
      <c r="H80" s="349" t="s">
        <v>286</v>
      </c>
      <c r="I80" s="349" t="s">
        <v>286</v>
      </c>
      <c r="J80" s="349" t="s">
        <v>286</v>
      </c>
    </row>
    <row r="81" spans="1:10" ht="15.75" customHeight="1">
      <c r="A81" s="392" t="s">
        <v>472</v>
      </c>
      <c r="B81" s="386">
        <v>4113</v>
      </c>
      <c r="C81" s="353" t="s">
        <v>62</v>
      </c>
      <c r="D81" s="349" t="s">
        <v>286</v>
      </c>
      <c r="E81" s="349" t="s">
        <v>286</v>
      </c>
      <c r="F81" s="349" t="s">
        <v>286</v>
      </c>
      <c r="G81" s="349" t="s">
        <v>286</v>
      </c>
      <c r="H81" s="349" t="s">
        <v>286</v>
      </c>
      <c r="I81" s="349" t="s">
        <v>286</v>
      </c>
      <c r="J81" s="349" t="s">
        <v>286</v>
      </c>
    </row>
    <row r="82" spans="1:10" ht="16.5" customHeight="1">
      <c r="A82" s="390" t="s">
        <v>473</v>
      </c>
      <c r="B82" s="376">
        <v>4200</v>
      </c>
      <c r="C82" s="343" t="s">
        <v>474</v>
      </c>
      <c r="D82" s="344" t="str">
        <f>IF(SUM(D83)=0,"-",SUM(D83))</f>
        <v>-</v>
      </c>
      <c r="E82" s="349" t="s">
        <v>286</v>
      </c>
      <c r="F82" s="344" t="str">
        <f>IF(SUM(F83)=0,"-",SUM(F83))</f>
        <v>-</v>
      </c>
      <c r="G82" s="344" t="str">
        <f>IF(SUM(G83)=0,"-",SUM(G83))</f>
        <v>-</v>
      </c>
      <c r="H82" s="344" t="str">
        <f>IF(SUM(H83)=0,"-",SUM(H83))</f>
        <v>-</v>
      </c>
      <c r="I82" s="344" t="str">
        <f>IF(SUM(I83)=0,"-",SUM(I83))</f>
        <v>-</v>
      </c>
      <c r="J82" s="344" t="str">
        <f>IF(SUM(J83)=0,"-",SUM(J83))</f>
        <v>-</v>
      </c>
    </row>
    <row r="83" spans="1:14" ht="17.25" customHeight="1">
      <c r="A83" s="391" t="s">
        <v>475</v>
      </c>
      <c r="B83" s="385">
        <v>4210</v>
      </c>
      <c r="C83" s="353" t="s">
        <v>476</v>
      </c>
      <c r="D83" s="349" t="s">
        <v>286</v>
      </c>
      <c r="E83" s="349" t="s">
        <v>286</v>
      </c>
      <c r="F83" s="349" t="s">
        <v>286</v>
      </c>
      <c r="G83" s="349" t="s">
        <v>286</v>
      </c>
      <c r="H83" s="349" t="s">
        <v>286</v>
      </c>
      <c r="I83" s="349" t="s">
        <v>286</v>
      </c>
      <c r="J83" s="349" t="s">
        <v>286</v>
      </c>
      <c r="N83" s="346"/>
    </row>
    <row r="84" spans="1:10" ht="17.25" customHeight="1">
      <c r="A84" s="393" t="s">
        <v>20</v>
      </c>
      <c r="B84" s="386">
        <v>5000</v>
      </c>
      <c r="C84" s="353" t="s">
        <v>477</v>
      </c>
      <c r="D84" s="394" t="s">
        <v>317</v>
      </c>
      <c r="E84" s="349">
        <v>12103000</v>
      </c>
      <c r="F84" s="394" t="s">
        <v>317</v>
      </c>
      <c r="G84" s="394" t="s">
        <v>317</v>
      </c>
      <c r="H84" s="394" t="s">
        <v>317</v>
      </c>
      <c r="I84" s="394" t="s">
        <v>317</v>
      </c>
      <c r="J84" s="394" t="s">
        <v>317</v>
      </c>
    </row>
    <row r="85" spans="1:10" ht="17.25" customHeight="1">
      <c r="A85" s="392" t="s">
        <v>478</v>
      </c>
      <c r="B85" s="386">
        <v>9000</v>
      </c>
      <c r="C85" s="353" t="s">
        <v>479</v>
      </c>
      <c r="D85" s="349" t="s">
        <v>286</v>
      </c>
      <c r="E85" s="349" t="s">
        <v>286</v>
      </c>
      <c r="F85" s="349" t="s">
        <v>286</v>
      </c>
      <c r="G85" s="349" t="s">
        <v>286</v>
      </c>
      <c r="H85" s="349" t="s">
        <v>286</v>
      </c>
      <c r="I85" s="349" t="s">
        <v>286</v>
      </c>
      <c r="J85" s="349" t="s">
        <v>286</v>
      </c>
    </row>
    <row r="86" spans="1:10" ht="48.75" customHeight="1">
      <c r="A86" s="395" t="s">
        <v>480</v>
      </c>
      <c r="B86" s="396"/>
      <c r="C86" s="396"/>
      <c r="D86" s="397"/>
      <c r="E86" s="398"/>
      <c r="F86" s="398"/>
      <c r="G86" s="399" t="s">
        <v>0</v>
      </c>
      <c r="H86" s="398"/>
      <c r="I86" s="396"/>
      <c r="J86" s="396"/>
    </row>
    <row r="87" spans="1:10" ht="10.5" customHeight="1">
      <c r="A87" s="400" t="s">
        <v>481</v>
      </c>
      <c r="B87" s="396"/>
      <c r="C87" s="396"/>
      <c r="D87" s="401" t="s">
        <v>240</v>
      </c>
      <c r="E87" s="402"/>
      <c r="F87" s="403"/>
      <c r="G87" s="401" t="s">
        <v>7</v>
      </c>
      <c r="H87" s="402"/>
      <c r="I87" s="396"/>
      <c r="J87" s="396"/>
    </row>
    <row r="88" spans="1:10" ht="36" customHeight="1">
      <c r="A88" s="395" t="s">
        <v>482</v>
      </c>
      <c r="B88" s="396"/>
      <c r="C88" s="396"/>
      <c r="D88" s="397"/>
      <c r="E88" s="398"/>
      <c r="F88" s="396"/>
      <c r="G88" s="399" t="s">
        <v>1</v>
      </c>
      <c r="H88" s="398"/>
      <c r="I88" s="396"/>
      <c r="J88" s="396"/>
    </row>
    <row r="89" spans="1:10" ht="12" customHeight="1">
      <c r="A89" s="396" t="s">
        <v>483</v>
      </c>
      <c r="B89" s="396"/>
      <c r="C89" s="396"/>
      <c r="D89" s="401" t="s">
        <v>240</v>
      </c>
      <c r="E89" s="402"/>
      <c r="F89" s="403"/>
      <c r="G89" s="401" t="s">
        <v>7</v>
      </c>
      <c r="H89" s="402"/>
      <c r="I89" s="396"/>
      <c r="J89" s="396"/>
    </row>
    <row r="90" spans="1:10" ht="6.75" customHeight="1">
      <c r="A90" s="404"/>
      <c r="B90" s="405"/>
      <c r="C90" s="406"/>
      <c r="D90" s="405"/>
      <c r="E90" s="405"/>
      <c r="F90" s="405"/>
      <c r="G90" s="405"/>
      <c r="H90" s="405"/>
      <c r="I90" s="405"/>
      <c r="J90" s="405"/>
    </row>
    <row r="91" spans="1:10" ht="15" customHeight="1">
      <c r="A91" s="407" t="s">
        <v>484</v>
      </c>
      <c r="B91" s="396"/>
      <c r="C91" s="396"/>
      <c r="D91" s="396"/>
      <c r="E91" s="396"/>
      <c r="F91" s="396"/>
      <c r="G91" s="396"/>
      <c r="H91" s="396"/>
      <c r="I91" s="396"/>
      <c r="J91" s="396"/>
    </row>
    <row r="92" spans="1:10" ht="21.75" customHeight="1">
      <c r="A92" s="457" t="s">
        <v>485</v>
      </c>
      <c r="B92" s="457"/>
      <c r="C92" s="457"/>
      <c r="D92" s="457"/>
      <c r="E92" s="457"/>
      <c r="F92" s="457"/>
      <c r="G92" s="457"/>
      <c r="H92" s="457"/>
      <c r="I92" s="396"/>
      <c r="J92" s="396"/>
    </row>
    <row r="93" spans="1:10" ht="12.75">
      <c r="A93" s="408"/>
      <c r="B93" s="409"/>
      <c r="C93" s="410"/>
      <c r="D93" s="409"/>
      <c r="E93" s="409"/>
      <c r="F93" s="409"/>
      <c r="G93" s="409"/>
      <c r="H93" s="409"/>
      <c r="I93" s="409"/>
      <c r="J93" s="409"/>
    </row>
    <row r="94" spans="1:10" ht="12.75">
      <c r="A94" s="408"/>
      <c r="B94" s="409"/>
      <c r="C94" s="410"/>
      <c r="D94" s="409"/>
      <c r="E94" s="409"/>
      <c r="F94" s="409"/>
      <c r="G94" s="409"/>
      <c r="H94" s="409"/>
      <c r="I94" s="409"/>
      <c r="J94" s="409"/>
    </row>
    <row r="95" spans="1:10" ht="12.75">
      <c r="A95" s="408"/>
      <c r="B95" s="409"/>
      <c r="C95" s="410"/>
      <c r="D95" s="409"/>
      <c r="E95" s="409"/>
      <c r="F95" s="409"/>
      <c r="G95" s="409"/>
      <c r="H95" s="409"/>
      <c r="I95" s="409"/>
      <c r="J95" s="409"/>
    </row>
    <row r="96" spans="1:10" ht="12.75">
      <c r="A96" s="408"/>
      <c r="B96" s="409"/>
      <c r="C96" s="410"/>
      <c r="D96" s="409"/>
      <c r="E96" s="409"/>
      <c r="F96" s="409"/>
      <c r="G96" s="409"/>
      <c r="H96" s="409"/>
      <c r="I96" s="409"/>
      <c r="J96" s="409"/>
    </row>
    <row r="97" spans="1:10" ht="12.75">
      <c r="A97" s="408"/>
      <c r="B97" s="409"/>
      <c r="C97" s="410"/>
      <c r="D97" s="409"/>
      <c r="E97" s="409"/>
      <c r="F97" s="409"/>
      <c r="G97" s="409"/>
      <c r="H97" s="409"/>
      <c r="I97" s="409"/>
      <c r="J97" s="409"/>
    </row>
    <row r="98" spans="1:10" ht="12.75">
      <c r="A98" s="408"/>
      <c r="B98" s="409"/>
      <c r="C98" s="410"/>
      <c r="D98" s="409"/>
      <c r="E98" s="409"/>
      <c r="F98" s="409"/>
      <c r="G98" s="409"/>
      <c r="H98" s="409"/>
      <c r="I98" s="409"/>
      <c r="J98" s="409"/>
    </row>
    <row r="99" spans="1:10" ht="12.75">
      <c r="A99" s="408"/>
      <c r="B99" s="409"/>
      <c r="C99" s="408"/>
      <c r="D99" s="409"/>
      <c r="E99" s="409"/>
      <c r="F99" s="409"/>
      <c r="G99" s="409"/>
      <c r="H99" s="409"/>
      <c r="I99" s="409"/>
      <c r="J99" s="409"/>
    </row>
    <row r="100" spans="1:10" ht="12.75">
      <c r="A100" s="408"/>
      <c r="B100" s="409"/>
      <c r="C100" s="408"/>
      <c r="D100" s="409"/>
      <c r="E100" s="409"/>
      <c r="F100" s="409"/>
      <c r="G100" s="409"/>
      <c r="H100" s="409"/>
      <c r="I100" s="409"/>
      <c r="J100" s="409"/>
    </row>
    <row r="101" spans="1:10" ht="12.75">
      <c r="A101" s="408"/>
      <c r="B101" s="409"/>
      <c r="C101" s="408"/>
      <c r="D101" s="409"/>
      <c r="E101" s="409"/>
      <c r="F101" s="409"/>
      <c r="G101" s="409"/>
      <c r="H101" s="409"/>
      <c r="I101" s="409"/>
      <c r="J101" s="409"/>
    </row>
    <row r="102" spans="1:10" ht="12.75">
      <c r="A102" s="408"/>
      <c r="B102" s="409"/>
      <c r="C102" s="408"/>
      <c r="D102" s="409"/>
      <c r="E102" s="409"/>
      <c r="F102" s="409"/>
      <c r="G102" s="409"/>
      <c r="H102" s="409"/>
      <c r="I102" s="409"/>
      <c r="J102" s="409"/>
    </row>
    <row r="103" spans="1:10" ht="12.75">
      <c r="A103" s="408"/>
      <c r="B103" s="409"/>
      <c r="C103" s="408"/>
      <c r="D103" s="409"/>
      <c r="E103" s="409"/>
      <c r="F103" s="409"/>
      <c r="G103" s="409"/>
      <c r="H103" s="409"/>
      <c r="I103" s="409"/>
      <c r="J103" s="409"/>
    </row>
    <row r="104" spans="1:10" ht="12.75">
      <c r="A104" s="408"/>
      <c r="B104" s="409"/>
      <c r="C104" s="408"/>
      <c r="D104" s="409"/>
      <c r="E104" s="409"/>
      <c r="F104" s="409"/>
      <c r="G104" s="409"/>
      <c r="H104" s="409"/>
      <c r="I104" s="409"/>
      <c r="J104" s="409"/>
    </row>
    <row r="105" spans="1:10" ht="12.75">
      <c r="A105" s="408"/>
      <c r="B105" s="409"/>
      <c r="C105" s="408"/>
      <c r="D105" s="409"/>
      <c r="E105" s="409"/>
      <c r="F105" s="409"/>
      <c r="G105" s="409"/>
      <c r="H105" s="409"/>
      <c r="I105" s="409"/>
      <c r="J105" s="409"/>
    </row>
    <row r="106" spans="1:10" ht="12.75">
      <c r="A106" s="408"/>
      <c r="B106" s="409"/>
      <c r="C106" s="408"/>
      <c r="D106" s="409"/>
      <c r="E106" s="409"/>
      <c r="F106" s="409"/>
      <c r="G106" s="409"/>
      <c r="H106" s="409"/>
      <c r="I106" s="409"/>
      <c r="J106" s="409"/>
    </row>
    <row r="107" spans="1:3" ht="12.75">
      <c r="A107" s="411"/>
      <c r="C107" s="411"/>
    </row>
    <row r="108" spans="1:3" ht="12.75">
      <c r="A108" s="411"/>
      <c r="C108" s="411"/>
    </row>
    <row r="109" spans="1:3" ht="12.75">
      <c r="A109" s="411"/>
      <c r="C109" s="411"/>
    </row>
    <row r="110" spans="1:3" ht="12.75">
      <c r="A110" s="411"/>
      <c r="C110" s="411"/>
    </row>
    <row r="111" spans="1:3" ht="12.75">
      <c r="A111" s="411"/>
      <c r="C111" s="411"/>
    </row>
    <row r="112" spans="1:3" ht="12.75">
      <c r="A112" s="411"/>
      <c r="C112" s="411"/>
    </row>
    <row r="113" spans="1:3" ht="12.75">
      <c r="A113" s="411"/>
      <c r="C113" s="411"/>
    </row>
    <row r="114" spans="1:3" ht="12.75">
      <c r="A114" s="411"/>
      <c r="C114" s="411"/>
    </row>
    <row r="115" spans="1:3" ht="12.75">
      <c r="A115" s="411"/>
      <c r="C115" s="411"/>
    </row>
    <row r="116" spans="1:3" ht="12.75">
      <c r="A116" s="411"/>
      <c r="C116" s="411"/>
    </row>
    <row r="117" spans="1:3" ht="12.75">
      <c r="A117" s="411"/>
      <c r="C117" s="411"/>
    </row>
    <row r="118" ht="12.75">
      <c r="C118" s="411"/>
    </row>
    <row r="119" ht="12.75">
      <c r="C119" s="411"/>
    </row>
    <row r="120" ht="12.75">
      <c r="C120" s="411"/>
    </row>
    <row r="121" ht="12.75">
      <c r="C121" s="411"/>
    </row>
    <row r="122" ht="12.75">
      <c r="C122" s="411"/>
    </row>
    <row r="123" ht="12.75">
      <c r="C123" s="411"/>
    </row>
    <row r="124" ht="12.75">
      <c r="C124" s="411"/>
    </row>
    <row r="125" ht="12.75">
      <c r="C125" s="411"/>
    </row>
    <row r="126" ht="12.75">
      <c r="C126" s="411"/>
    </row>
    <row r="127" ht="12.75">
      <c r="C127" s="411"/>
    </row>
    <row r="128" ht="12.75">
      <c r="C128" s="411"/>
    </row>
    <row r="129" ht="12.75">
      <c r="C129" s="411"/>
    </row>
    <row r="130" ht="12.75">
      <c r="C130" s="411"/>
    </row>
    <row r="131" ht="12.75">
      <c r="C131" s="411"/>
    </row>
    <row r="132" ht="12.75">
      <c r="C132" s="411"/>
    </row>
    <row r="133" ht="12.75">
      <c r="C133" s="411"/>
    </row>
    <row r="134" ht="12.75">
      <c r="C134" s="411"/>
    </row>
    <row r="135" ht="12.75">
      <c r="C135" s="411"/>
    </row>
    <row r="136" ht="12.75">
      <c r="C136" s="411"/>
    </row>
    <row r="137" ht="12.75">
      <c r="C137" s="411"/>
    </row>
    <row r="138" ht="12.75">
      <c r="C138" s="411"/>
    </row>
    <row r="139" ht="12.75">
      <c r="C139" s="411"/>
    </row>
    <row r="140" ht="12.75">
      <c r="C140" s="411"/>
    </row>
    <row r="141" ht="12.75">
      <c r="C141" s="411"/>
    </row>
    <row r="142" ht="12.75">
      <c r="C142" s="411"/>
    </row>
    <row r="143" ht="12.75">
      <c r="C143" s="411"/>
    </row>
    <row r="144" ht="12.75">
      <c r="C144" s="411"/>
    </row>
    <row r="145" ht="12.75">
      <c r="C145" s="411"/>
    </row>
    <row r="146" ht="12.75">
      <c r="C146" s="411"/>
    </row>
    <row r="147" ht="12.75">
      <c r="C147" s="411"/>
    </row>
    <row r="148" ht="12.75">
      <c r="C148" s="411"/>
    </row>
    <row r="149" ht="12.75">
      <c r="C149" s="411"/>
    </row>
    <row r="150" ht="12.75">
      <c r="C150" s="411"/>
    </row>
    <row r="151" ht="12.75">
      <c r="C151" s="411"/>
    </row>
    <row r="152" ht="12.75">
      <c r="C152" s="411"/>
    </row>
    <row r="153" ht="12.75">
      <c r="C153" s="411"/>
    </row>
    <row r="154" ht="12.75">
      <c r="C154" s="411"/>
    </row>
    <row r="155" ht="12.75">
      <c r="C155" s="411"/>
    </row>
    <row r="156" ht="12.75">
      <c r="C156" s="411"/>
    </row>
    <row r="157" ht="12.75">
      <c r="C157" s="411"/>
    </row>
    <row r="158" ht="12.75">
      <c r="C158" s="411"/>
    </row>
    <row r="159" ht="12.75">
      <c r="C159" s="411"/>
    </row>
    <row r="160" ht="12.75">
      <c r="C160" s="411"/>
    </row>
    <row r="161" ht="12.75">
      <c r="C161" s="411"/>
    </row>
    <row r="162" ht="12.75">
      <c r="C162" s="411"/>
    </row>
    <row r="163" ht="12.75">
      <c r="C163" s="411"/>
    </row>
    <row r="164" ht="12.75">
      <c r="C164" s="411"/>
    </row>
    <row r="165" ht="12.75">
      <c r="C165" s="411"/>
    </row>
    <row r="166" ht="12.75">
      <c r="C166" s="411"/>
    </row>
    <row r="167" ht="12.75">
      <c r="C167" s="411"/>
    </row>
    <row r="168" ht="12.75">
      <c r="C168" s="411"/>
    </row>
    <row r="169" ht="12.75">
      <c r="C169" s="411"/>
    </row>
    <row r="170" ht="12.75">
      <c r="C170" s="411"/>
    </row>
    <row r="171" ht="12.75">
      <c r="C171" s="411"/>
    </row>
    <row r="172" ht="12.75">
      <c r="C172" s="411"/>
    </row>
    <row r="173" ht="12.75">
      <c r="C173" s="411"/>
    </row>
    <row r="174" ht="12.75">
      <c r="C174" s="411"/>
    </row>
    <row r="175" ht="12.75">
      <c r="C175" s="411"/>
    </row>
    <row r="176" ht="12.75">
      <c r="C176" s="411"/>
    </row>
    <row r="177" ht="12.75">
      <c r="C177" s="411"/>
    </row>
    <row r="178" ht="12.75">
      <c r="C178" s="411"/>
    </row>
    <row r="179" ht="12.75">
      <c r="C179" s="411"/>
    </row>
    <row r="180" ht="12.75">
      <c r="C180" s="411"/>
    </row>
    <row r="181" ht="12.75">
      <c r="C181" s="411"/>
    </row>
    <row r="182" ht="12.75">
      <c r="C182" s="411"/>
    </row>
    <row r="183" ht="12.75">
      <c r="C183" s="411"/>
    </row>
    <row r="184" ht="12.75">
      <c r="C184" s="411"/>
    </row>
    <row r="185" ht="12.75">
      <c r="C185" s="411"/>
    </row>
    <row r="186" ht="12.75">
      <c r="C186" s="411"/>
    </row>
    <row r="187" ht="12.75">
      <c r="C187" s="411"/>
    </row>
    <row r="188" ht="12.75">
      <c r="C188" s="411"/>
    </row>
    <row r="189" ht="12.75">
      <c r="C189" s="411"/>
    </row>
    <row r="190" ht="12.75">
      <c r="C190" s="411"/>
    </row>
    <row r="191" ht="12.75">
      <c r="C191" s="411"/>
    </row>
    <row r="192" ht="12.75">
      <c r="C192" s="411"/>
    </row>
    <row r="193" ht="12.75">
      <c r="C193" s="411"/>
    </row>
    <row r="194" ht="12.75">
      <c r="C194" s="411"/>
    </row>
    <row r="195" ht="12.75">
      <c r="C195" s="411"/>
    </row>
    <row r="196" ht="12.75">
      <c r="C196" s="411"/>
    </row>
    <row r="197" ht="12.75">
      <c r="C197" s="411"/>
    </row>
    <row r="198" ht="12.75">
      <c r="C198" s="411"/>
    </row>
    <row r="199" ht="12.75">
      <c r="C199" s="411"/>
    </row>
  </sheetData>
  <sheetProtection/>
  <mergeCells count="17">
    <mergeCell ref="A92:H92"/>
    <mergeCell ref="I1:J1"/>
    <mergeCell ref="A6:H6"/>
    <mergeCell ref="A16:A20"/>
    <mergeCell ref="B16:B20"/>
    <mergeCell ref="C16:C20"/>
    <mergeCell ref="E16:E20"/>
    <mergeCell ref="D16:D20"/>
    <mergeCell ref="F16:F20"/>
    <mergeCell ref="G16:G20"/>
    <mergeCell ref="H16:H20"/>
    <mergeCell ref="A2:J2"/>
    <mergeCell ref="A3:J3"/>
    <mergeCell ref="A10:E10"/>
    <mergeCell ref="I16:I20"/>
    <mergeCell ref="J16:J20"/>
    <mergeCell ref="A12:H12"/>
  </mergeCells>
  <printOptions horizontalCentered="1"/>
  <pageMargins left="0.1968503937007874" right="0.1968503937007874" top="0.5905511811023623" bottom="0.3937007874015748" header="0" footer="0"/>
  <pageSetup fitToHeight="2" horizontalDpi="300" verticalDpi="300" orientation="landscape" pageOrder="overThenDown" paperSize="9" scale="60" r:id="rId2"/>
  <rowBreaks count="1" manualBreakCount="1">
    <brk id="46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WS21</dc:creator>
  <cp:keywords/>
  <dc:description/>
  <cp:lastModifiedBy>User</cp:lastModifiedBy>
  <cp:lastPrinted>2016-01-22T07:27:29Z</cp:lastPrinted>
  <dcterms:created xsi:type="dcterms:W3CDTF">2004-12-22T11:02:42Z</dcterms:created>
  <dcterms:modified xsi:type="dcterms:W3CDTF">2016-02-29T14:56:21Z</dcterms:modified>
  <cp:category/>
  <cp:version/>
  <cp:contentType/>
  <cp:contentStatus/>
</cp:coreProperties>
</file>